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.1.4 - Silnoproudá elek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'D.1.4 - Silnoproudá elekt...'!$C$123:$K$301</definedName>
    <definedName name="_xlnm.Print_Area" localSheetId="1">'D.1.4 - Silnoproudá elekt...'!$C$4:$J$76,'D.1.4 - Silnoproudá elekt...'!$C$82:$J$105,'D.1.4 - Silnoproudá elekt...'!$C$111:$K$301</definedName>
    <definedName name="_xlnm.Print_Titles" localSheetId="1">'D.1.4 - Silnoproudá elekt...'!$123:$123</definedName>
  </definedNames>
  <calcPr/>
</workbook>
</file>

<file path=xl/calcChain.xml><?xml version="1.0" encoding="utf-8"?>
<calcChain xmlns="http://schemas.openxmlformats.org/spreadsheetml/2006/main">
  <c i="1" l="1" r="AY95"/>
  <c r="AX95"/>
  <c i="2" r="J37"/>
  <c r="J36"/>
  <c r="J35"/>
  <c r="BI301"/>
  <c r="BH301"/>
  <c r="BG301"/>
  <c r="BF301"/>
  <c r="BK301"/>
  <c r="J301"/>
  <c r="BE301"/>
  <c r="BI300"/>
  <c r="BH300"/>
  <c r="BG300"/>
  <c r="BF300"/>
  <c r="BK300"/>
  <c r="J300"/>
  <c r="BE300"/>
  <c r="BI299"/>
  <c r="BH299"/>
  <c r="BG299"/>
  <c r="BF299"/>
  <c r="BK299"/>
  <c r="J299"/>
  <c r="BE299"/>
  <c r="BI298"/>
  <c r="BH298"/>
  <c r="BG298"/>
  <c r="BF298"/>
  <c r="BK298"/>
  <c r="J298"/>
  <c r="BE298"/>
  <c r="BI297"/>
  <c r="BH297"/>
  <c r="BG297"/>
  <c r="BF297"/>
  <c r="BK297"/>
  <c r="J297"/>
  <c r="BE297"/>
  <c r="BI296"/>
  <c r="BH296"/>
  <c r="BG296"/>
  <c r="BF296"/>
  <c r="BK296"/>
  <c r="J296"/>
  <c r="BE296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J121"/>
  <c r="F118"/>
  <c r="E116"/>
  <c r="J92"/>
  <c r="F89"/>
  <c r="E87"/>
  <c r="J21"/>
  <c r="E21"/>
  <c r="J120"/>
  <c r="J20"/>
  <c r="J18"/>
  <c r="E18"/>
  <c r="F92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246"/>
  <c r="BK130"/>
  <c r="J182"/>
  <c r="BK242"/>
  <c r="J154"/>
  <c r="J225"/>
  <c r="BK171"/>
  <c r="J246"/>
  <c r="J183"/>
  <c r="F34"/>
  <c r="BK248"/>
  <c r="BK290"/>
  <c r="BK276"/>
  <c r="J228"/>
  <c r="BK140"/>
  <c r="BK254"/>
  <c r="BK185"/>
  <c r="J242"/>
  <c r="BK180"/>
  <c r="BK250"/>
  <c r="J171"/>
  <c r="BK209"/>
  <c r="BK167"/>
  <c r="J248"/>
  <c r="J188"/>
  <c r="BK133"/>
  <c r="J230"/>
  <c r="J165"/>
  <c r="BK270"/>
  <c r="BK198"/>
  <c r="J172"/>
  <c r="BK165"/>
  <c r="J290"/>
  <c r="J279"/>
  <c r="BK230"/>
  <c r="J142"/>
  <c r="J284"/>
  <c r="BK192"/>
  <c r="BK293"/>
  <c r="J192"/>
  <c r="BK129"/>
  <c r="J221"/>
  <c r="BK169"/>
  <c r="J137"/>
  <c r="BK182"/>
  <c r="J146"/>
  <c r="BK228"/>
  <c r="BK196"/>
  <c r="J145"/>
  <c r="J244"/>
  <c r="J202"/>
  <c r="J163"/>
  <c r="BK132"/>
  <c r="BK256"/>
  <c r="BK183"/>
  <c r="J161"/>
  <c r="J250"/>
  <c r="J177"/>
  <c r="BK149"/>
  <c r="BK172"/>
  <c r="J293"/>
  <c r="BK282"/>
  <c r="BK273"/>
  <c r="J256"/>
  <c r="J193"/>
  <c r="J138"/>
  <c r="J211"/>
  <c r="BK190"/>
  <c r="BK151"/>
  <c r="J264"/>
  <c r="BK200"/>
  <c r="BK153"/>
  <c r="J276"/>
  <c r="BK234"/>
  <c r="BK188"/>
  <c r="J166"/>
  <c r="J34"/>
  <c r="J252"/>
  <c r="J140"/>
  <c r="BK288"/>
  <c r="J282"/>
  <c r="BK237"/>
  <c r="BK163"/>
  <c r="J134"/>
  <c r="BK252"/>
  <c r="J186"/>
  <c r="J270"/>
  <c r="J209"/>
  <c r="BK134"/>
  <c r="BK225"/>
  <c r="J174"/>
  <c r="BK142"/>
  <c r="BK177"/>
  <c r="J261"/>
  <c r="J190"/>
  <c r="BK138"/>
  <c r="BK286"/>
  <c r="J204"/>
  <c r="J149"/>
  <c r="BK261"/>
  <c r="BK211"/>
  <c r="J157"/>
  <c r="BK127"/>
  <c r="J196"/>
  <c r="J135"/>
  <c r="BK189"/>
  <c r="BK145"/>
  <c r="J232"/>
  <c r="BK179"/>
  <c r="BK147"/>
  <c r="BK232"/>
  <c r="BK195"/>
  <c r="J153"/>
  <c r="J130"/>
  <c r="J258"/>
  <c r="J185"/>
  <c r="BK157"/>
  <c i="1" r="AS94"/>
  <c i="2" r="J237"/>
  <c r="J179"/>
  <c r="J133"/>
  <c r="J234"/>
  <c r="J176"/>
  <c r="BK244"/>
  <c r="BK202"/>
  <c r="J151"/>
  <c r="J223"/>
  <c r="J189"/>
  <c r="BK152"/>
  <c r="J219"/>
  <c r="BK186"/>
  <c r="J136"/>
  <c r="BK284"/>
  <c r="BK213"/>
  <c r="J167"/>
  <c r="J144"/>
  <c r="F35"/>
  <c r="J273"/>
  <c r="BK161"/>
  <c r="BK159"/>
  <c r="J288"/>
  <c r="BK264"/>
  <c r="J180"/>
  <c r="J132"/>
  <c r="J206"/>
  <c r="J169"/>
  <c r="BK219"/>
  <c r="J127"/>
  <c r="J213"/>
  <c r="J147"/>
  <c r="J195"/>
  <c r="BK166"/>
  <c r="BK221"/>
  <c r="J152"/>
  <c r="F36"/>
  <c r="J254"/>
  <c r="BK136"/>
  <c r="BK279"/>
  <c r="BK216"/>
  <c r="BK137"/>
  <c r="BK204"/>
  <c r="BK146"/>
  <c r="BK223"/>
  <c r="BK144"/>
  <c r="BK258"/>
  <c r="BK175"/>
  <c r="J129"/>
  <c r="BK174"/>
  <c r="J286"/>
  <c r="BK206"/>
  <c r="J175"/>
  <c r="F37"/>
  <c r="BK193"/>
  <c r="BK267"/>
  <c r="J198"/>
  <c r="BK154"/>
  <c r="J267"/>
  <c r="J200"/>
  <c r="J159"/>
  <c r="J216"/>
  <c r="BK176"/>
  <c r="BK135"/>
  <c l="1" r="P150"/>
  <c r="P125"/>
  <c r="P124"/>
  <c i="1" r="AU95"/>
  <c i="2" r="T150"/>
  <c r="T125"/>
  <c r="P156"/>
  <c r="P155"/>
  <c r="BK150"/>
  <c r="J150"/>
  <c r="J100"/>
  <c r="R156"/>
  <c r="R155"/>
  <c r="BK156"/>
  <c r="J156"/>
  <c r="J102"/>
  <c r="P208"/>
  <c r="R150"/>
  <c r="R125"/>
  <c r="R124"/>
  <c r="T156"/>
  <c r="T208"/>
  <c r="BK208"/>
  <c r="J208"/>
  <c r="J103"/>
  <c r="R208"/>
  <c r="BK295"/>
  <c r="J295"/>
  <c r="J104"/>
  <c r="BK126"/>
  <c r="BK125"/>
  <c r="J125"/>
  <c r="J97"/>
  <c r="BK148"/>
  <c r="J148"/>
  <c r="J99"/>
  <c r="J91"/>
  <c r="F121"/>
  <c r="BE167"/>
  <c r="BE185"/>
  <c r="BE189"/>
  <c r="BE192"/>
  <c r="BE195"/>
  <c r="BE219"/>
  <c r="BE244"/>
  <c r="BE138"/>
  <c r="BE146"/>
  <c r="BE176"/>
  <c r="BE188"/>
  <c r="BE193"/>
  <c r="BE206"/>
  <c r="BE209"/>
  <c r="BE216"/>
  <c r="BE221"/>
  <c r="BE232"/>
  <c i="1" r="BB95"/>
  <c i="2" r="J118"/>
  <c r="BE127"/>
  <c r="BE142"/>
  <c r="BE159"/>
  <c r="BE165"/>
  <c r="BE169"/>
  <c r="BE180"/>
  <c r="BE211"/>
  <c r="BE213"/>
  <c r="BE270"/>
  <c r="BE129"/>
  <c r="BE130"/>
  <c r="BE133"/>
  <c r="BE135"/>
  <c r="BE140"/>
  <c r="BE144"/>
  <c r="BE157"/>
  <c r="BE172"/>
  <c r="BE242"/>
  <c r="BE246"/>
  <c r="BE264"/>
  <c r="BE284"/>
  <c i="1" r="BC95"/>
  <c i="2" r="F120"/>
  <c r="BE132"/>
  <c r="BE149"/>
  <c r="BE174"/>
  <c r="BE186"/>
  <c r="BE228"/>
  <c r="BE261"/>
  <c r="BE136"/>
  <c r="BE151"/>
  <c r="BE161"/>
  <c r="BE171"/>
  <c r="BE198"/>
  <c r="BE204"/>
  <c r="BE225"/>
  <c r="BE230"/>
  <c r="BE250"/>
  <c r="BE252"/>
  <c r="BE254"/>
  <c r="BE267"/>
  <c r="BE273"/>
  <c r="BE286"/>
  <c i="1" r="AW95"/>
  <c i="2" r="E114"/>
  <c r="BE134"/>
  <c r="BE152"/>
  <c r="BE153"/>
  <c r="BE163"/>
  <c r="BE179"/>
  <c r="BE182"/>
  <c r="BE200"/>
  <c r="BE202"/>
  <c r="BE234"/>
  <c r="BE237"/>
  <c r="BE248"/>
  <c r="BE293"/>
  <c r="BE145"/>
  <c r="BE147"/>
  <c r="BE154"/>
  <c r="BE166"/>
  <c r="BE175"/>
  <c r="BE177"/>
  <c r="BE183"/>
  <c r="BE190"/>
  <c r="BE196"/>
  <c r="BE223"/>
  <c r="BE276"/>
  <c r="BE279"/>
  <c r="BE282"/>
  <c r="BE288"/>
  <c r="BE290"/>
  <c i="1" r="BD95"/>
  <c i="2" r="BE137"/>
  <c r="BE256"/>
  <c r="BE258"/>
  <c i="1" r="BA95"/>
  <c r="BB94"/>
  <c r="AX94"/>
  <c r="BC94"/>
  <c r="W32"/>
  <c r="AU94"/>
  <c r="BA94"/>
  <c r="W30"/>
  <c r="BD94"/>
  <c r="W33"/>
  <c i="2" l="1" r="T155"/>
  <c r="T124"/>
  <c r="J126"/>
  <c r="J98"/>
  <c r="BK155"/>
  <c r="J155"/>
  <c r="J101"/>
  <c r="BK124"/>
  <c r="J124"/>
  <c r="J96"/>
  <c i="1" r="AW94"/>
  <c r="AK30"/>
  <c r="AY94"/>
  <c i="2" r="J33"/>
  <c i="1" r="AV95"/>
  <c r="AT95"/>
  <c r="W31"/>
  <c i="2" r="F33"/>
  <c i="1" r="AZ95"/>
  <c r="AZ94"/>
  <c r="AV94"/>
  <c r="AK29"/>
  <c i="2" l="1" r="J30"/>
  <c i="1" r="AG95"/>
  <c r="AG94"/>
  <c r="AK26"/>
  <c r="AK35"/>
  <c r="AT94"/>
  <c r="AN94"/>
  <c r="W29"/>
  <c i="2" l="1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<sst xmlns="http://schemas.openxmlformats.org/spreadsheetml/2006/main">
  <si>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</si>
  <si>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</si>
  <si>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</si>
  <si>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</si>
  <si>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</si>
  <si>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{9fdfcc12-ac26-45c0-9f8f-df9a1233a09b}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</si>
  <si>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</si>
  <si>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</si>
  <si>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</si>
  <si>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</si>
  <si>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</si>
  <si>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</si>
  <si>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</si>
  <si>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</si>
  <si>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</si>
  <si>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</si>
  <si>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</si>
  <si>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Osvětlení školního hřiště ZŠ Krušnohorská v Karlových Varech</t>
  </si>
  <si>
    <t>KSO:</t>
  </si>
  <si>
    <t>CC-CZ:</t>
  </si>
  <si>
    <t>Místo:</t>
  </si>
  <si>
    <t xml:space="preserve"> </t>
  </si>
  <si>
    <t>Datum:</t>
  </si>
  <si>
    <t>4. 3. 2024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</si>
  <si>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</si>
  <si>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</si>
  <si>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</si>
  <si>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</si>
  <si>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</si>
  <si>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</si>
  <si>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</si>
  <si>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</si>
  <si>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72270179</t>
  </si>
  <si>
    <t>Klimešová Miroslava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</si>
  <si>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</si>
  <si>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</si>
  <si>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</si>
  <si>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</si>
  <si>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</si>
  <si>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</si>
  <si>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</si>
  <si>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</si>
  <si>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</si>
  <si>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</si>
  <si>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</si>
  <si>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</si>
  <si>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</si>
  <si>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</si>
  <si>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</si>
  <si>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</si>
  <si>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</si>
  <si>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</si>
  <si>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</si>
  <si>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</si>
  <si>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</si>
  <si>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</si>
  <si>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</si>
  <si>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</si>
  <si>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</si>
  <si>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</si>
  <si>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</si>
  <si>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</si>
  <si>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</si>
  <si>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</si>
  <si>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</si>
  <si>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</si>
  <si>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</si>
  <si>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</si>
  <si>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</si>
  <si>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</si>
  <si>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</si>
  <si>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</si>
  <si>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</si>
  <si>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</si>
  <si>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</si>
  <si>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</si>
  <si>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</si>
  <si>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</si>
  <si>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</si>
  <si>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</si>
  <si>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</t>
  </si>
  <si>
    <t>Silnoproudá elektrotechnika</t>
  </si>
  <si>
    <t>STA</t>
  </si>
  <si>
    <t>1</t>
  </si>
  <si>
    <t>{d87312b2-6e91-4fb1-82ad-b665bc449706}</t>
  </si>
  <si>
    <t>2</t>
  </si>
  <si>
    <t>KRYCÍ LIST SOUPISU PRACÍ</t>
  </si>
  <si>
    <t>Objekt:</t>
  </si>
  <si>
    <t>D.1.4 - Silnoproudá elektrotechnika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</si>
  <si>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</si>
  <si>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</si>
  <si>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</si>
  <si>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</si>
  <si>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</si>
  <si>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</si>
  <si>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</si>
  <si>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  9 - Ostatní konstrukce a práce, bourání</t>
  </si>
  <si>
    <t xml:space="preserve">    VRN3 - Zařízení staveniště</t>
  </si>
  <si>
    <t>M - Práce a dodávky M</t>
  </si>
  <si>
    <t xml:space="preserve">    21-M - Elektromontáže</t>
  </si>
  <si>
    <t xml:space="preserve">    46-M - Zemní práce při extr.mont.pracích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</si>
  <si>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</si>
  <si>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</si>
  <si>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</si>
  <si>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</si>
  <si>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</si>
  <si>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</si>
  <si>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</si>
  <si>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</si>
  <si>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</si>
  <si>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</si>
  <si>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</si>
  <si>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</si>
  <si>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</si>
  <si>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</si>
  <si>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</si>
  <si>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</si>
  <si>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</si>
  <si>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</si>
  <si>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</si>
  <si>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</si>
  <si>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741210001</t>
  </si>
  <si>
    <t>Montáž rozvodnic oceloplechových nebo plastových bez zapojení vodičů běžných, hmotnosti do 20 kg</t>
  </si>
  <si>
    <t>kus</t>
  </si>
  <si>
    <t>CS ÚRS 2024 01</t>
  </si>
  <si>
    <t>16</t>
  </si>
  <si>
    <t>515935298</t>
  </si>
  <si>
    <t>Online PSC</t>
  </si>
  <si>
    <t>https://podminky.urs.cz/item/CS_URS_2024_01/741210001</t>
  </si>
  <si>
    <t>M</t>
  </si>
  <si>
    <t>RMAT0008</t>
  </si>
  <si>
    <t>Ovládací skříň OS vč. náplně a montáže dle PD</t>
  </si>
  <si>
    <t>32</t>
  </si>
  <si>
    <t>-1213371215</t>
  </si>
  <si>
    <t>3</t>
  </si>
  <si>
    <t>741210002</t>
  </si>
  <si>
    <t>Montáž rozvodnic oceloplechových nebo plastových bez zapojení vodičů běžných, hmotnosti do 50 kg</t>
  </si>
  <si>
    <t>1923067094</t>
  </si>
  <si>
    <t>https://podminky.urs.cz/item/CS_URS_2024_01/741210002</t>
  </si>
  <si>
    <t>4</t>
  </si>
  <si>
    <t>RMAT0005</t>
  </si>
  <si>
    <t>Rozvaděč RHO vč. náplně a montáže dle PD</t>
  </si>
  <si>
    <t>-1687430504</t>
  </si>
  <si>
    <t>5</t>
  </si>
  <si>
    <t>RMAT0006</t>
  </si>
  <si>
    <t>Rozvaděč RP1, RP4 vč. náplně a montáže dle PD</t>
  </si>
  <si>
    <t>1334741690</t>
  </si>
  <si>
    <t>6</t>
  </si>
  <si>
    <t>RMAT0007</t>
  </si>
  <si>
    <t>Rozvaděč RP2, RP3 vč. náplně a montáže dle PD</t>
  </si>
  <si>
    <t>108947961</t>
  </si>
  <si>
    <t>7</t>
  </si>
  <si>
    <t>741372152</t>
  </si>
  <si>
    <t>Montáž svítidel s integrovaným zdrojem LED se zapojením vodičů průmyslových závěsných reflektorů</t>
  </si>
  <si>
    <t>-28848885</t>
  </si>
  <si>
    <t>8</t>
  </si>
  <si>
    <t>MODUS R 1000</t>
  </si>
  <si>
    <t>MIDSTREAM - Modus R1000 NS (RV)(5000K)</t>
  </si>
  <si>
    <t>ks</t>
  </si>
  <si>
    <t>-769672668</t>
  </si>
  <si>
    <t>9</t>
  </si>
  <si>
    <t>Recyklační poplat</t>
  </si>
  <si>
    <t>Recyklační poplatek svítidla</t>
  </si>
  <si>
    <t>-458984889</t>
  </si>
  <si>
    <t>10</t>
  </si>
  <si>
    <t>741810003</t>
  </si>
  <si>
    <t>Zkoušky a prohlídky elektrických rozvodů a zařízení celková prohlídka a vyhotovení revizní zprávy pro objem montážních prací přes 500 do 1000 tis. Kč</t>
  </si>
  <si>
    <t>1816220687</t>
  </si>
  <si>
    <t>https://podminky.urs.cz/item/CS_URS_2024_01/741810003</t>
  </si>
  <si>
    <t>11</t>
  </si>
  <si>
    <t>741810011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</si>
  <si>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</si>
  <si>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-713253183</t>
  </si>
  <si>
    <t>https://podminky.urs.cz/item/CS_URS_2024_01/741810011</t>
  </si>
  <si>
    <t>741820011</t>
  </si>
  <si>
    <t>Měření zemních odporů zemnicí sítě délky pásku do 100 m</t>
  </si>
  <si>
    <t>89361194</t>
  </si>
  <si>
    <t>https://podminky.urs.cz/item/CS_URS_2024_01/741820011</t>
  </si>
  <si>
    <t>13</t>
  </si>
  <si>
    <t>MONT_DRIVERS</t>
  </si>
  <si>
    <t>Montáž konstrukcí pro předřadníky</t>
  </si>
  <si>
    <t>747542669</t>
  </si>
  <si>
    <t>14</t>
  </si>
  <si>
    <t>KONST_DRIVERS_2</t>
  </si>
  <si>
    <t xml:space="preserve">Konstrukce pro předřadníky </t>
  </si>
  <si>
    <t>-1392126296</t>
  </si>
  <si>
    <t>15</t>
  </si>
  <si>
    <t>PRG1</t>
  </si>
  <si>
    <t>Programování systému ovládání osvětlení</t>
  </si>
  <si>
    <t>-167242588</t>
  </si>
  <si>
    <t>REG</t>
  </si>
  <si>
    <t>Systém bezdrátové regulace</t>
  </si>
  <si>
    <t>kpl</t>
  </si>
  <si>
    <t>-787621812</t>
  </si>
  <si>
    <t>Ostatní konstrukce a práce, bourání</t>
  </si>
  <si>
    <t>17</t>
  </si>
  <si>
    <t>945421110</t>
  </si>
  <si>
    <t>Hydraulická zvedací plošina včetně obsluhy instalovaná na automobilovém podvozku, výšky zdvihu do 18 m</t>
  </si>
  <si>
    <t>hod</t>
  </si>
  <si>
    <t>-1107215379</t>
  </si>
  <si>
    <t>VRN3</t>
  </si>
  <si>
    <t>Zařízení staveniště</t>
  </si>
  <si>
    <t>18</t>
  </si>
  <si>
    <t>030001000</t>
  </si>
  <si>
    <t>…</t>
  </si>
  <si>
    <t>1024</t>
  </si>
  <si>
    <t>54920570</t>
  </si>
  <si>
    <t>19</t>
  </si>
  <si>
    <t>032002000</t>
  </si>
  <si>
    <t>Vybavení staveniště</t>
  </si>
  <si>
    <t>-1300004698</t>
  </si>
  <si>
    <t>20</t>
  </si>
  <si>
    <t>034002000</t>
  </si>
  <si>
    <t>Zabezpečení staveniště</t>
  </si>
  <si>
    <t>-1426855709</t>
  </si>
  <si>
    <t>039002000</t>
  </si>
  <si>
    <t>Zrušení zařízení staveniště</t>
  </si>
  <si>
    <t>998117640</t>
  </si>
  <si>
    <t>Práce a dodávky M</t>
  </si>
  <si>
    <t>21-M</t>
  </si>
  <si>
    <t>Elektromontáže</t>
  </si>
  <si>
    <t>22</t>
  </si>
  <si>
    <t>210100001</t>
  </si>
  <si>
    <t>Ukončení vodičů izolovaných s označením a zapojením v rozváděči nebo na přístroji průřezu žíly do 2,5 mm2</t>
  </si>
  <si>
    <t>64</t>
  </si>
  <si>
    <t>-841065256</t>
  </si>
  <si>
    <t>https://podminky.urs.cz/item/CS_URS_2024_01/210100001</t>
  </si>
  <si>
    <t>23</t>
  </si>
  <si>
    <t>210100002</t>
  </si>
  <si>
    <t>Ukončení vodičů izolovaných s označením a zapojením v rozváděči nebo na přístroji průřezu žíly do 6 mm2</t>
  </si>
  <si>
    <t>-1185893767</t>
  </si>
  <si>
    <t>https://podminky.urs.cz/item/CS_URS_2024_01/210100002</t>
  </si>
  <si>
    <t>24</t>
  </si>
  <si>
    <t>210100003</t>
  </si>
  <si>
    <t>Ukončení vodičů izolovaných s označením a zapojením v rozváděči nebo na přístroji průřezu žíly do 16 mm2</t>
  </si>
  <si>
    <t>-90757012</t>
  </si>
  <si>
    <t>https://podminky.urs.cz/item/CS_URS_2024_01/210100003</t>
  </si>
  <si>
    <t>25</t>
  </si>
  <si>
    <t>210120022</t>
  </si>
  <si>
    <t>Montáž pojistek se zapojením vodičů závitových pojistkových spodků do 500 V 63 A</t>
  </si>
  <si>
    <t>-1561580881</t>
  </si>
  <si>
    <t>https://podminky.urs.cz/item/CS_URS_2024_01/210120022</t>
  </si>
  <si>
    <t>26</t>
  </si>
  <si>
    <t>10.081.776</t>
  </si>
  <si>
    <t>OEZ Pojistka nožová 63A PNA000 GG</t>
  </si>
  <si>
    <t>128</t>
  </si>
  <si>
    <t>1985979682</t>
  </si>
  <si>
    <t>27</t>
  </si>
  <si>
    <t>10.081.775</t>
  </si>
  <si>
    <t>OEZ Pojistka nožová 50A PNA000 GG</t>
  </si>
  <si>
    <t>1767224363</t>
  </si>
  <si>
    <t>28</t>
  </si>
  <si>
    <t>210191519</t>
  </si>
  <si>
    <t>Montáž skříní bez zapojení vodičů tenkocementových v pilíři ostatní konstrukce do základu pro uchycení skříní nebo pilířů</t>
  </si>
  <si>
    <t>-1987480692</t>
  </si>
  <si>
    <t>https://podminky.urs.cz/item/CS_URS_2024_01/210191519</t>
  </si>
  <si>
    <t>29</t>
  </si>
  <si>
    <t>210191531</t>
  </si>
  <si>
    <t>Montáž skříní bez zapojení vodičů plastových do výklenku, typ [SS100, SS200, SS101, SS102, SS201, ER112, RVO]</t>
  </si>
  <si>
    <t>716291730</t>
  </si>
  <si>
    <t>https://podminky.urs.cz/item/CS_URS_2024_01/210191531</t>
  </si>
  <si>
    <t>30</t>
  </si>
  <si>
    <t>35711817</t>
  </si>
  <si>
    <t>skříň přípojková smyčková kompaktní pilíř celoplastové provedení výzbroj 2x sada pojistkové spodky nožové velikosti 00 (SS200/NKE1P)</t>
  </si>
  <si>
    <t>684729842</t>
  </si>
  <si>
    <t>31</t>
  </si>
  <si>
    <t>210204012</t>
  </si>
  <si>
    <t>Montáž stožárů osvětlení samostatně stojících ocelových, délky přes 12 do 18 m</t>
  </si>
  <si>
    <t>1769594203</t>
  </si>
  <si>
    <t>https://podminky.urs.cz/item/CS_URS_2024_01/210204012</t>
  </si>
  <si>
    <t>RMAT0001</t>
  </si>
  <si>
    <t>stožár JBUD 15 DD, zapuštěný čtyřstupňový, ∅219/ 159/ 133/ 114mm</t>
  </si>
  <si>
    <t>-2095985259</t>
  </si>
  <si>
    <t>33</t>
  </si>
  <si>
    <t>1290543</t>
  </si>
  <si>
    <t>STOZAROVE POUZDRO SP 315/1500</t>
  </si>
  <si>
    <t>-1223998551</t>
  </si>
  <si>
    <t>34</t>
  </si>
  <si>
    <t>1290533</t>
  </si>
  <si>
    <t>OCHRANNA MANZETA PLAST. OMP 219</t>
  </si>
  <si>
    <t>1350120256</t>
  </si>
  <si>
    <t>35</t>
  </si>
  <si>
    <t>210204105</t>
  </si>
  <si>
    <t>Montáž výložníků osvětlení dvouramenných sloupových, hmotnosti do 70 kg</t>
  </si>
  <si>
    <t>-794863619</t>
  </si>
  <si>
    <t>https://podminky.urs.cz/item/CS_URS_2024_01/210204105</t>
  </si>
  <si>
    <t>36</t>
  </si>
  <si>
    <t>RMAT0002</t>
  </si>
  <si>
    <t>držák reflektorů TR2/114 - 1000 - PL, pro 2 reflektory, hmotnost 10,2kg, otočný</t>
  </si>
  <si>
    <t>1456555525</t>
  </si>
  <si>
    <t>37</t>
  </si>
  <si>
    <t>210204109</t>
  </si>
  <si>
    <t>Montáž výložníků osvětlení čtyřramenných sloupových</t>
  </si>
  <si>
    <t>865083800</t>
  </si>
  <si>
    <t>https://podminky.urs.cz/item/CS_URS_2024_01/210204109</t>
  </si>
  <si>
    <t>38</t>
  </si>
  <si>
    <t>RMAT0004</t>
  </si>
  <si>
    <t>držák reflektorů TR4/114 - 3000 - PL, pro 4 reflektory, hmotnost 16,9kg, otočný</t>
  </si>
  <si>
    <t>-1613438030</t>
  </si>
  <si>
    <t>39</t>
  </si>
  <si>
    <t>210220002</t>
  </si>
  <si>
    <t>Montáž uzemňovacího vedení s upevněním, propojením a připojením pomocí svorek na povrchu vodičů FeZn drátem nebo lanem průměru do 10 mm</t>
  </si>
  <si>
    <t>m</t>
  </si>
  <si>
    <t>1619579616</t>
  </si>
  <si>
    <t>https://podminky.urs.cz/item/CS_URS_2024_01/210220002</t>
  </si>
  <si>
    <t>40</t>
  </si>
  <si>
    <t>35441073</t>
  </si>
  <si>
    <t>drát D 10mm FeZn</t>
  </si>
  <si>
    <t>kg</t>
  </si>
  <si>
    <t>-448294765</t>
  </si>
  <si>
    <t>41</t>
  </si>
  <si>
    <t>210220020</t>
  </si>
  <si>
    <t>Montáž uzemňovacího vedení s upevněním, propojením a připojením pomocí svorek v zemi s izolací spojů vodičů FeZn páskou průřezu do 120 mm2 v městské zástavbě</t>
  </si>
  <si>
    <t>-522589132</t>
  </si>
  <si>
    <t>https://podminky.urs.cz/item/CS_URS_2024_01/210220020</t>
  </si>
  <si>
    <t>42</t>
  </si>
  <si>
    <t>35442062</t>
  </si>
  <si>
    <t>pás zemnící 30x4mm FeZn</t>
  </si>
  <si>
    <t>-455493033</t>
  </si>
  <si>
    <t>43</t>
  </si>
  <si>
    <t>35441986</t>
  </si>
  <si>
    <t>svorka odbočovací a spojovací pro pásek 30x4mm, FeZn</t>
  </si>
  <si>
    <t>978286800</t>
  </si>
  <si>
    <t>44</t>
  </si>
  <si>
    <t>210220302</t>
  </si>
  <si>
    <t>Montáž hromosvodného vedení svorek se 3 a více šrouby</t>
  </si>
  <si>
    <t>1482076220</t>
  </si>
  <si>
    <t>https://podminky.urs.cz/item/CS_URS_2024_01/210220302</t>
  </si>
  <si>
    <t>45</t>
  </si>
  <si>
    <t>10.046.498</t>
  </si>
  <si>
    <t>TREMIS Svorka SR 3b páska-drát, materiál:FeZn</t>
  </si>
  <si>
    <t>-240644141</t>
  </si>
  <si>
    <t>46</t>
  </si>
  <si>
    <t>210220304</t>
  </si>
  <si>
    <t>Montáž hromosvodného vedení svorek na konstrukce</t>
  </si>
  <si>
    <t>1312100379</t>
  </si>
  <si>
    <t>https://podminky.urs.cz/item/CS_URS_2024_01/210220304</t>
  </si>
  <si>
    <t>47</t>
  </si>
  <si>
    <t>10.046.731</t>
  </si>
  <si>
    <t>TREMIS Svorka SPb připojovací, materiál:FeZn</t>
  </si>
  <si>
    <t>196797432</t>
  </si>
  <si>
    <t>48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</si>
  <si>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</si>
  <si>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</si>
  <si>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792218107</t>
  </si>
  <si>
    <t>https://podminky.urs.cz/item/CS_URS_2024_01/210812011</t>
  </si>
  <si>
    <t>49</t>
  </si>
  <si>
    <t>10.048.584</t>
  </si>
  <si>
    <t>H07RN-F 3G2,5 (CGTG)</t>
  </si>
  <si>
    <t>-455344906</t>
  </si>
  <si>
    <t>VV</t>
  </si>
  <si>
    <t>450*1,15 'Přepočtené koeficientem množství</t>
  </si>
  <si>
    <t>50</t>
  </si>
  <si>
    <t>210812035</t>
  </si>
  <si>
    <t>Montáž izolovaných kabelů měděných do 1 kV bez ukončení plných nebo laněných kulatých (např. CYKY, CHKE-R) uložených volně nebo v liště počtu a průřezu žil 4x16 mm2</t>
  </si>
  <si>
    <t>445778010</t>
  </si>
  <si>
    <t>https://podminky.urs.cz/item/CS_URS_2024_01/210812035</t>
  </si>
  <si>
    <t>51</t>
  </si>
  <si>
    <t>34111080</t>
  </si>
  <si>
    <t>kabel instalační jádro Cu plné izolace PVC plášť PVC 450/750V (CYKY) 4x16mm2</t>
  </si>
  <si>
    <t>-888706562</t>
  </si>
  <si>
    <t>65*1,15 'Přepočtené koeficientem množství</t>
  </si>
  <si>
    <t>52</t>
  </si>
  <si>
    <t>210812063</t>
  </si>
  <si>
    <t>Montáž izolovaných kabelů měděných do 1 kV bez ukončení plných nebo laněných kulatých (např. CYKY, CHKE-R) uložených volně nebo v liště počtu a průřezu žil 5x4 až 6 mm2</t>
  </si>
  <si>
    <t>-1791587508</t>
  </si>
  <si>
    <t>https://podminky.urs.cz/item/CS_URS_2024_01/210812063</t>
  </si>
  <si>
    <t>53</t>
  </si>
  <si>
    <t>34111100</t>
  </si>
  <si>
    <t>kabel instalační jádro Cu plné izolace PVC plášť PVC 450/750V (CYKY) 5x6mm2</t>
  </si>
  <si>
    <t>1096656778</t>
  </si>
  <si>
    <t>420*1,15 'Přepočtené koeficientem množství</t>
  </si>
  <si>
    <t>46-M</t>
  </si>
  <si>
    <t>Zemní práce při extr.mont.pracích</t>
  </si>
  <si>
    <t>54</t>
  </si>
  <si>
    <t>460010023</t>
  </si>
  <si>
    <t>Vytyčení trasy vedení kabelového (podzemního) ve volném terénu</t>
  </si>
  <si>
    <t>km</t>
  </si>
  <si>
    <t>520452824</t>
  </si>
  <si>
    <t>https://podminky.urs.cz/item/CS_URS_2024_01/460010023</t>
  </si>
  <si>
    <t>55</t>
  </si>
  <si>
    <t>460010025</t>
  </si>
  <si>
    <t>Vytyčení trasy inženýrských sítí v zastavěném prostoru</t>
  </si>
  <si>
    <t>2030192612</t>
  </si>
  <si>
    <t>https://podminky.urs.cz/item/CS_URS_2024_01/460010025</t>
  </si>
  <si>
    <t>56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</si>
  <si>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</si>
  <si>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</si>
  <si>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</si>
  <si>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-1571739873</t>
  </si>
  <si>
    <t>https://podminky.urs.cz/item/CS_URS_2024_01/460030011</t>
  </si>
  <si>
    <t>228*0,35</t>
  </si>
  <si>
    <t>57</t>
  </si>
  <si>
    <t>460141112</t>
  </si>
  <si>
    <t>Hloubení nezapažených jam strojně včetně urovnáním dna s přemístěním výkopku do vzdálenosti 3 m od okraje jámy nebo s naložením na dopravní prostředek v hornině třídy těžitelnosti I skupiny 3</t>
  </si>
  <si>
    <t>m3</t>
  </si>
  <si>
    <t>-1316591626</t>
  </si>
  <si>
    <t>https://podminky.urs.cz/item/CS_URS_2024_01/460141112</t>
  </si>
  <si>
    <t>(1,1*1,1*2)*4</t>
  </si>
  <si>
    <t>58</t>
  </si>
  <si>
    <t>460171172</t>
  </si>
  <si>
    <t>Hloubení nezapažených kabelových rýh strojně včetně urovnání dna s přemístěním výkopku do vzdálenosti 3 m od okraje jámy nebo s naložením na dopravní prostředek šířky 35 cm hloubky 80 cm v hornině třídy těžitelnosti I skupiny 3</t>
  </si>
  <si>
    <t>38120585</t>
  </si>
  <si>
    <t>https://podminky.urs.cz/item/CS_URS_2024_01/460171172</t>
  </si>
  <si>
    <t>59</t>
  </si>
  <si>
    <t>460171322</t>
  </si>
  <si>
    <t>Hloubení nezapažených kabelových rýh strojně včetně urovnání dna s přemístěním výkopku do vzdálenosti 3 m od okraje jámy nebo s naložením na dopravní prostředek šířky 50 cm hloubky 120 cm v hornině třídy těžitelnosti I skupiny 3</t>
  </si>
  <si>
    <t>-1506097300</t>
  </si>
  <si>
    <t>https://podminky.urs.cz/item/CS_URS_2024_01/460171322</t>
  </si>
  <si>
    <t>60</t>
  </si>
  <si>
    <t>460341113</t>
  </si>
  <si>
    <t>Vodorovné přemístění (odvoz) horniny dopravními prostředky včetně složení, bez naložení a rozprostření jakékoliv třídy, na vzdálenost přes 500 do 1000 m</t>
  </si>
  <si>
    <t>624262964</t>
  </si>
  <si>
    <t>https://podminky.urs.cz/item/CS_URS_2024_01/460341113</t>
  </si>
  <si>
    <t>61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</si>
  <si>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</si>
  <si>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</si>
  <si>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1848466180</t>
  </si>
  <si>
    <t>https://podminky.urs.cz/item/CS_URS_2024_01/460341121</t>
  </si>
  <si>
    <t>0,759*10 'Přepočtené koeficientem množství</t>
  </si>
  <si>
    <t>62</t>
  </si>
  <si>
    <t>460361111</t>
  </si>
  <si>
    <t>Poplatek (skládkovné) za uložení zeminy na skládce zatříděné do Katalogu odpadů pod kódem 17 05 04</t>
  </si>
  <si>
    <t>t</t>
  </si>
  <si>
    <t>-953821700</t>
  </si>
  <si>
    <t>https://podminky.urs.cz/item/CS_URS_2024_01/460361111</t>
  </si>
  <si>
    <t>63</t>
  </si>
  <si>
    <t>460451172</t>
  </si>
  <si>
    <t>Zásyp kabelových rýh strojně s přemístěním sypaniny ze vzdálenosti do 10 m, s uložením výkopku ve vrstvách včetně zhutnění a urovnání povrchu šířky 35 cm hloubky 70 cm z horniny třídy těžitelnosti I skupiny 3</t>
  </si>
  <si>
    <t>1677899397</t>
  </si>
  <si>
    <t>https://podminky.urs.cz/item/CS_URS_2024_01/460451172</t>
  </si>
  <si>
    <t>460451322</t>
  </si>
  <si>
    <t>Zásyp kabelových rýh strojně s přemístěním sypaniny ze vzdálenosti do 10 m, s uložením výkopku ve vrstvách včetně zhutnění a urovnání povrchu šířky 50 cm hloubky 110 cm z horniny třídy těžitelnosti I skupiny 3</t>
  </si>
  <si>
    <t>956598083</t>
  </si>
  <si>
    <t>https://podminky.urs.cz/item/CS_URS_2024_01/460451322</t>
  </si>
  <si>
    <t>65</t>
  </si>
  <si>
    <t>460581121</t>
  </si>
  <si>
    <t>Úprava terénu zatravnění, včetně dodání osiva a zalití vodou na rovině</t>
  </si>
  <si>
    <t>1490611570</t>
  </si>
  <si>
    <t>https://podminky.urs.cz/item/CS_URS_2024_01/460581121</t>
  </si>
  <si>
    <t>66</t>
  </si>
  <si>
    <t>460641113</t>
  </si>
  <si>
    <t>Základové konstrukce základ bez bednění do rostlé zeminy z monolitického betonu tř. C 16/20</t>
  </si>
  <si>
    <t>1901295543</t>
  </si>
  <si>
    <t>https://podminky.urs.cz/item/CS_URS_2024_01/460641113</t>
  </si>
  <si>
    <t>36*0,5*0,1 "komunikace"</t>
  </si>
  <si>
    <t xml:space="preserve">(1,1*1,1*2)*4  "stožáry"</t>
  </si>
  <si>
    <t>Součet</t>
  </si>
  <si>
    <t>67</t>
  </si>
  <si>
    <t>460661111</t>
  </si>
  <si>
    <t>Kabelové lože z písku včetně podsypu, zhutnění a urovnání povrchu pro kabely nn bez zakrytí, šířky do 35 cm</t>
  </si>
  <si>
    <t>1925574266</t>
  </si>
  <si>
    <t>https://podminky.urs.cz/item/CS_URS_2024_01/460661111</t>
  </si>
  <si>
    <t>68</t>
  </si>
  <si>
    <t>460671113</t>
  </si>
  <si>
    <t>Výstražné prvky pro krytí kabelů včetně vyrovnání povrchu rýhy, rozvinutí a uložení fólie, šířky přes 25 do 35 cm</t>
  </si>
  <si>
    <t>-781360389</t>
  </si>
  <si>
    <t>https://podminky.urs.cz/item/CS_URS_2024_01/460671113</t>
  </si>
  <si>
    <t>69</t>
  </si>
  <si>
    <t>460791114</t>
  </si>
  <si>
    <t>Montáž trubek ochranných uložených volně do rýhy plastových tuhých, vnitřního průměru přes 90 do 110 mm</t>
  </si>
  <si>
    <t>-1088462958</t>
  </si>
  <si>
    <t>https://podminky.urs.cz/item/CS_URS_2024_01/460791114</t>
  </si>
  <si>
    <t>70</t>
  </si>
  <si>
    <t>34571365</t>
  </si>
  <si>
    <t>trubka elektroinstalační HDPE tuhá dvouplášťová korugovaná D 94/110mm</t>
  </si>
  <si>
    <t>2070618016</t>
  </si>
  <si>
    <t>20*1,05 'Přepočtené koeficientem množství</t>
  </si>
  <si>
    <t>71</t>
  </si>
  <si>
    <t>460791212</t>
  </si>
  <si>
    <t>Montáž trubek ochranných uložených volně do rýhy plastových ohebných, vnitřního průměru přes 32 do 50 mm</t>
  </si>
  <si>
    <t>-29069599</t>
  </si>
  <si>
    <t>https://podminky.urs.cz/item/CS_URS_2024_01/460791212</t>
  </si>
  <si>
    <t>72</t>
  </si>
  <si>
    <t>34571351</t>
  </si>
  <si>
    <t>trubka elektroinstalační ohebná dvouplášťová korugovaná (chránička) D 41/50mm, HDPE+LDPE</t>
  </si>
  <si>
    <t>-1911493415</t>
  </si>
  <si>
    <t>400*1,05 'Přepočtené koeficientem množství</t>
  </si>
  <si>
    <t>73</t>
  </si>
  <si>
    <t>460791213</t>
  </si>
  <si>
    <t>Montáž trubek ochranných uložených volně do rýhy plastových ohebných, vnitřního průměru přes 50 do 90 mm</t>
  </si>
  <si>
    <t>-491657701</t>
  </si>
  <si>
    <t>https://podminky.urs.cz/item/CS_URS_2024_01/460791213</t>
  </si>
  <si>
    <t>74</t>
  </si>
  <si>
    <t>34571353</t>
  </si>
  <si>
    <t>trubka elektroinstalační ohebná dvouplášťová korugovaná (chránička) D 61/75mm, HDPE+LDPE</t>
  </si>
  <si>
    <t>17961451</t>
  </si>
  <si>
    <t>60*1,05 'Přepočtené koeficientem množství</t>
  </si>
  <si>
    <t>75</t>
  </si>
  <si>
    <t>460871142</t>
  </si>
  <si>
    <t>Podklad vozovek a chodníků včetně rozprostření a úpravy ze štěrkodrti, včetně zhutnění, tloušťky přes 5 do 10 cm</t>
  </si>
  <si>
    <t>866349044</t>
  </si>
  <si>
    <t>https://podminky.urs.cz/item/CS_URS_2024_01/460871142</t>
  </si>
  <si>
    <t>28*0,5</t>
  </si>
  <si>
    <t>76</t>
  </si>
  <si>
    <t>460881112</t>
  </si>
  <si>
    <t>Kryt vozovek a chodníků z betonu prostého, tloušťky přes 5 do 10 cm</t>
  </si>
  <si>
    <t>-1818162296</t>
  </si>
  <si>
    <t>https://podminky.urs.cz/item/CS_URS_2024_01/460881112</t>
  </si>
  <si>
    <t>8*0,5</t>
  </si>
  <si>
    <t>77</t>
  </si>
  <si>
    <t>460881212</t>
  </si>
  <si>
    <t>Kryt vozovek a chodníků z asfaltového betonu vrstva ložní, tloušťky 5 cm</t>
  </si>
  <si>
    <t>1437404474</t>
  </si>
  <si>
    <t>https://podminky.urs.cz/item/CS_URS_2024_01/460881212</t>
  </si>
  <si>
    <t>78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</si>
  <si>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</si>
  <si>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</si>
  <si>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343389389</t>
  </si>
  <si>
    <t>https://podminky.urs.cz/item/CS_URS_2024_01/460911122</t>
  </si>
  <si>
    <t>3*0,35</t>
  </si>
  <si>
    <t>79</t>
  </si>
  <si>
    <t>460921222</t>
  </si>
  <si>
    <t>Vyspravení krytu po překopech kladení dlažby pro pokládání kabelů, včetně rozprostření, urovnání a zhutnění podkladu a provedení lože z kameniva těženého z dlaždic betonových tvarovaných nebo zámkových</t>
  </si>
  <si>
    <t>1575406223</t>
  </si>
  <si>
    <t>https://podminky.urs.cz/item/CS_URS_2024_01/460921222</t>
  </si>
  <si>
    <t>80</t>
  </si>
  <si>
    <t>468011131</t>
  </si>
  <si>
    <t>Odstranění podkladů nebo krytů komunikací včetně rozpojení na kusy a zarovnání styčné spáry z betonu prostého, tloušťky do 15 cm</t>
  </si>
  <si>
    <t>-1532582250</t>
  </si>
  <si>
    <t>https://podminky.urs.cz/item/CS_URS_2024_01/468011131</t>
  </si>
  <si>
    <t>81</t>
  </si>
  <si>
    <t>468011141</t>
  </si>
  <si>
    <t>Odstranění podkladů nebo krytů komunikací včetně rozpojení na kusy a zarovnání styčné spáry ze živice, tloušťky do 5 cm</t>
  </si>
  <si>
    <t>-1473253848</t>
  </si>
  <si>
    <t>https://podminky.urs.cz/item/CS_URS_2024_01/468011141</t>
  </si>
  <si>
    <t>82</t>
  </si>
  <si>
    <t>468022221</t>
  </si>
  <si>
    <t>Vytrhání dlažby včetně ručního rozebrání, vytřídění, odhozu na hromady nebo naložení na dopravní prostředek a očistění kostek nebo dlaždic kladené do malty z dlaždic zámkových, spáry nezalité</t>
  </si>
  <si>
    <t>-1035609731</t>
  </si>
  <si>
    <t>https://podminky.urs.cz/item/CS_URS_2024_01/468022221</t>
  </si>
  <si>
    <t>83</t>
  </si>
  <si>
    <t>468041112</t>
  </si>
  <si>
    <t>Řezání spár v podkladu nebo krytu betonovém, hloubky přes 10 do 15 cm</t>
  </si>
  <si>
    <t>120591420</t>
  </si>
  <si>
    <t>https://podminky.urs.cz/item/CS_URS_2024_01/468041112</t>
  </si>
  <si>
    <t>84</t>
  </si>
  <si>
    <t>468041121</t>
  </si>
  <si>
    <t>Řezání spár v podkladu nebo krytu živičném, tloušťky do 5 cm</t>
  </si>
  <si>
    <t>138240147</t>
  </si>
  <si>
    <t>https://podminky.urs.cz/item/CS_URS_2024_01/468041121</t>
  </si>
  <si>
    <t>85</t>
  </si>
  <si>
    <t>469971111</t>
  </si>
  <si>
    <t>Odvoz suti a vybouraných hmot svislá doprava suti a vybouraných hmot za první podlaží</t>
  </si>
  <si>
    <t>-240821312</t>
  </si>
  <si>
    <t>https://podminky.urs.cz/item/CS_URS_2024_01/469971111</t>
  </si>
  <si>
    <t>86</t>
  </si>
  <si>
    <t>469972111</t>
  </si>
  <si>
    <t>Odvoz suti a vybouraných hmot odvoz suti a vybouraných hmot do 1 km</t>
  </si>
  <si>
    <t>-1466696385</t>
  </si>
  <si>
    <t>https://podminky.urs.cz/item/CS_URS_2024_01/469972111</t>
  </si>
  <si>
    <t>87</t>
  </si>
  <si>
    <t>469972121</t>
  </si>
  <si>
    <t>Odvoz suti a vybouraných hmot odvoz suti a vybouraných hmot Příplatek k ceně za každý další i započatý 1 km</t>
  </si>
  <si>
    <t>2050953461</t>
  </si>
  <si>
    <t>https://podminky.urs.cz/item/CS_URS_2024_01/469972121</t>
  </si>
  <si>
    <t>3,042*10 'Přepočtené koeficientem množství</t>
  </si>
  <si>
    <t>88</t>
  </si>
  <si>
    <t>469973116</t>
  </si>
  <si>
    <t>Poplatek za uložení stavebního odpadu (skládkovné) na skládce směsného stavebního a demoličního zatříděného do Katalogu odpadů pod kódem 17 09 04</t>
  </si>
  <si>
    <t>1962058987</t>
  </si>
  <si>
    <t>https://podminky.urs.cz/item/CS_URS_2024_01/469973116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</si>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</sst>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2" borderId="22" xfId="0" applyNumberFormat="1" applyFont="1" applyFill="1" applyBorder="1" applyAlignment="1" applyProtection="1">
      <alignment vertical="center"/>
      <protection locked="0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22" xfId="0" applyFont="1" applyFill="1" applyBorder="1" applyAlignment="1" applyProtection="1">
      <alignment horizontal="left" vertical="center"/>
      <protection locked="0"/>
    </xf>
    <xf numFmtId="0" fontId="20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210001" TargetMode="External" /><Relationship Id="rId2" Type="http://schemas.openxmlformats.org/officeDocument/2006/relationships/hyperlink" Target="https://podminky.urs.cz/item/CS_URS_2024_01/741210002" TargetMode="External" /><Relationship Id="rId3" Type="http://schemas.openxmlformats.org/officeDocument/2006/relationships/hyperlink" Target="https://podminky.urs.cz/item/CS_URS_2024_01/741810003" TargetMode="External" /><Relationship Id="rId4" Type="http://schemas.openxmlformats.org/officeDocument/2006/relationships/hyperlink" Target="https://podminky.urs.cz/item/CS_URS_2024_01/741810011" TargetMode="External" /><Relationship Id="rId5" Type="http://schemas.openxmlformats.org/officeDocument/2006/relationships/hyperlink" Target="https://podminky.urs.cz/item/CS_URS_2024_01/741820011" TargetMode="External" /><Relationship Id="rId6" Type="http://schemas.openxmlformats.org/officeDocument/2006/relationships/hyperlink" Target="https://podminky.urs.cz/item/CS_URS_2024_01/210100001" TargetMode="External" /><Relationship Id="rId7" Type="http://schemas.openxmlformats.org/officeDocument/2006/relationships/hyperlink" Target="https://podminky.urs.cz/item/CS_URS_2024_01/210100002" TargetMode="External" /><Relationship Id="rId8" Type="http://schemas.openxmlformats.org/officeDocument/2006/relationships/hyperlink" Target="https://podminky.urs.cz/item/CS_URS_2024_01/210100003" TargetMode="External" /><Relationship Id="rId9" Type="http://schemas.openxmlformats.org/officeDocument/2006/relationships/hyperlink" Target="https://podminky.urs.cz/item/CS_URS_2024_01/210120022" TargetMode="External" /><Relationship Id="rId10" Type="http://schemas.openxmlformats.org/officeDocument/2006/relationships/hyperlink" Target="https://podminky.urs.cz/item/CS_URS_2024_01/210191519" TargetMode="External" /><Relationship Id="rId11" Type="http://schemas.openxmlformats.org/officeDocument/2006/relationships/hyperlink" Target="https://podminky.urs.cz/item/CS_URS_2024_01/210191531" TargetMode="External" /><Relationship Id="rId12" Type="http://schemas.openxmlformats.org/officeDocument/2006/relationships/hyperlink" Target="https://podminky.urs.cz/item/CS_URS_2024_01/210204012" TargetMode="External" /><Relationship Id="rId13" Type="http://schemas.openxmlformats.org/officeDocument/2006/relationships/hyperlink" Target="https://podminky.urs.cz/item/CS_URS_2024_01/210204105" TargetMode="External" /><Relationship Id="rId14" Type="http://schemas.openxmlformats.org/officeDocument/2006/relationships/hyperlink" Target="https://podminky.urs.cz/item/CS_URS_2024_01/210204109" TargetMode="External" /><Relationship Id="rId15" Type="http://schemas.openxmlformats.org/officeDocument/2006/relationships/hyperlink" Target="https://podminky.urs.cz/item/CS_URS_2024_01/210220002" TargetMode="External" /><Relationship Id="rId16" Type="http://schemas.openxmlformats.org/officeDocument/2006/relationships/hyperlink" Target="https://podminky.urs.cz/item/CS_URS_2024_01/210220020" TargetMode="External" /><Relationship Id="rId17" Type="http://schemas.openxmlformats.org/officeDocument/2006/relationships/hyperlink" Target="https://podminky.urs.cz/item/CS_URS_2024_01/210220302" TargetMode="External" /><Relationship Id="rId18" Type="http://schemas.openxmlformats.org/officeDocument/2006/relationships/hyperlink" Target="https://podminky.urs.cz/item/CS_URS_2024_01/210220304" TargetMode="External" /><Relationship Id="rId19" Type="http://schemas.openxmlformats.org/officeDocument/2006/relationships/hyperlink" Target="https://podminky.urs.cz/item/CS_URS_2024_01/210812011" TargetMode="External" /><Relationship Id="rId20" Type="http://schemas.openxmlformats.org/officeDocument/2006/relationships/hyperlink" Target="https://podminky.urs.cz/item/CS_URS_2024_01/210812035" TargetMode="External" /><Relationship Id="rId21" Type="http://schemas.openxmlformats.org/officeDocument/2006/relationships/hyperlink" Target="https://podminky.urs.cz/item/CS_URS_2024_01/210812063" TargetMode="External" /><Relationship Id="rId22" Type="http://schemas.openxmlformats.org/officeDocument/2006/relationships/hyperlink" Target="https://podminky.urs.cz/item/CS_URS_2024_01/460010023" TargetMode="External" /><Relationship Id="rId23" Type="http://schemas.openxmlformats.org/officeDocument/2006/relationships/hyperlink" Target="https://podminky.urs.cz/item/CS_URS_2024_01/460010025" TargetMode="External" /><Relationship Id="rId24" Type="http://schemas.openxmlformats.org/officeDocument/2006/relationships/hyperlink" Target="https://podminky.urs.cz/item/CS_URS_2024_01/460030011" TargetMode="External" /><Relationship Id="rId25" Type="http://schemas.openxmlformats.org/officeDocument/2006/relationships/hyperlink" Target="https://podminky.urs.cz/item/CS_URS_2024_01/460141112" TargetMode="External" /><Relationship Id="rId26" Type="http://schemas.openxmlformats.org/officeDocument/2006/relationships/hyperlink" Target="https://podminky.urs.cz/item/CS_URS_2024_01/460171172" TargetMode="External" /><Relationship Id="rId27" Type="http://schemas.openxmlformats.org/officeDocument/2006/relationships/hyperlink" Target="https://podminky.urs.cz/item/CS_URS_2024_01/460171322" TargetMode="External" /><Relationship Id="rId28" Type="http://schemas.openxmlformats.org/officeDocument/2006/relationships/hyperlink" Target="https://podminky.urs.cz/item/CS_URS_2024_01/460341113" TargetMode="External" /><Relationship Id="rId29" Type="http://schemas.openxmlformats.org/officeDocument/2006/relationships/hyperlink" Target="https://podminky.urs.cz/item/CS_URS_2024_01/460341121" TargetMode="External" /><Relationship Id="rId30" Type="http://schemas.openxmlformats.org/officeDocument/2006/relationships/hyperlink" Target="https://podminky.urs.cz/item/CS_URS_2024_01/460361111" TargetMode="External" /><Relationship Id="rId31" Type="http://schemas.openxmlformats.org/officeDocument/2006/relationships/hyperlink" Target="https://podminky.urs.cz/item/CS_URS_2024_01/460451172" TargetMode="External" /><Relationship Id="rId32" Type="http://schemas.openxmlformats.org/officeDocument/2006/relationships/hyperlink" Target="https://podminky.urs.cz/item/CS_URS_2024_01/460451322" TargetMode="External" /><Relationship Id="rId33" Type="http://schemas.openxmlformats.org/officeDocument/2006/relationships/hyperlink" Target="https://podminky.urs.cz/item/CS_URS_2024_01/460581121" TargetMode="External" /><Relationship Id="rId34" Type="http://schemas.openxmlformats.org/officeDocument/2006/relationships/hyperlink" Target="https://podminky.urs.cz/item/CS_URS_2024_01/460641113" TargetMode="External" /><Relationship Id="rId35" Type="http://schemas.openxmlformats.org/officeDocument/2006/relationships/hyperlink" Target="https://podminky.urs.cz/item/CS_URS_2024_01/460661111" TargetMode="External" /><Relationship Id="rId36" Type="http://schemas.openxmlformats.org/officeDocument/2006/relationships/hyperlink" Target="https://podminky.urs.cz/item/CS_URS_2024_01/460671113" TargetMode="External" /><Relationship Id="rId37" Type="http://schemas.openxmlformats.org/officeDocument/2006/relationships/hyperlink" Target="https://podminky.urs.cz/item/CS_URS_2024_01/460791114" TargetMode="External" /><Relationship Id="rId38" Type="http://schemas.openxmlformats.org/officeDocument/2006/relationships/hyperlink" Target="https://podminky.urs.cz/item/CS_URS_2024_01/460791212" TargetMode="External" /><Relationship Id="rId39" Type="http://schemas.openxmlformats.org/officeDocument/2006/relationships/hyperlink" Target="https://podminky.urs.cz/item/CS_URS_2024_01/460791213" TargetMode="External" /><Relationship Id="rId40" Type="http://schemas.openxmlformats.org/officeDocument/2006/relationships/hyperlink" Target="https://podminky.urs.cz/item/CS_URS_2024_01/460871142" TargetMode="External" /><Relationship Id="rId41" Type="http://schemas.openxmlformats.org/officeDocument/2006/relationships/hyperlink" Target="https://podminky.urs.cz/item/CS_URS_2024_01/460881112" TargetMode="External" /><Relationship Id="rId42" Type="http://schemas.openxmlformats.org/officeDocument/2006/relationships/hyperlink" Target="https://podminky.urs.cz/item/CS_URS_2024_01/460881212" TargetMode="External" /><Relationship Id="rId43" Type="http://schemas.openxmlformats.org/officeDocument/2006/relationships/hyperlink" Target="https://podminky.urs.cz/item/CS_URS_2024_01/460911122" TargetMode="External" /><Relationship Id="rId44" Type="http://schemas.openxmlformats.org/officeDocument/2006/relationships/hyperlink" Target="https://podminky.urs.cz/item/CS_URS_2024_01/460921222" TargetMode="External" /><Relationship Id="rId45" Type="http://schemas.openxmlformats.org/officeDocument/2006/relationships/hyperlink" Target="https://podminky.urs.cz/item/CS_URS_2024_01/468011131" TargetMode="External" /><Relationship Id="rId46" Type="http://schemas.openxmlformats.org/officeDocument/2006/relationships/hyperlink" Target="https://podminky.urs.cz/item/CS_URS_2024_01/468011141" TargetMode="External" /><Relationship Id="rId47" Type="http://schemas.openxmlformats.org/officeDocument/2006/relationships/hyperlink" Target="https://podminky.urs.cz/item/CS_URS_2024_01/468022221" TargetMode="External" /><Relationship Id="rId48" Type="http://schemas.openxmlformats.org/officeDocument/2006/relationships/hyperlink" Target="https://podminky.urs.cz/item/CS_URS_2024_01/468041112" TargetMode="External" /><Relationship Id="rId49" Type="http://schemas.openxmlformats.org/officeDocument/2006/relationships/hyperlink" Target="https://podminky.urs.cz/item/CS_URS_2024_01/468041121" TargetMode="External" /><Relationship Id="rId50" Type="http://schemas.openxmlformats.org/officeDocument/2006/relationships/hyperlink" Target="https://podminky.urs.cz/item/CS_URS_2024_01/469971111" TargetMode="External" /><Relationship Id="rId51" Type="http://schemas.openxmlformats.org/officeDocument/2006/relationships/hyperlink" Target="https://podminky.urs.cz/item/CS_URS_2024_01/469972111" TargetMode="External" /><Relationship Id="rId52" Type="http://schemas.openxmlformats.org/officeDocument/2006/relationships/hyperlink" Target="https://podminky.urs.cz/item/CS_URS_2024_01/469972121" TargetMode="External" /><Relationship Id="rId53" Type="http://schemas.openxmlformats.org/officeDocument/2006/relationships/hyperlink" Target="https://podminky.urs.cz/item/CS_URS_2024_01/469973116" TargetMode="External" /><Relationship Id="rId54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2419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Osvětlení školního hřiště ZŠ Krušnohorská v Karlových Varech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4. 3. 2024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>Klimešová Miroslava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'D.1.4 - Silnoproudá elekt...'!J30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'D.1.4 - Silnoproudá elekt...'!P124</f>
        <v>0</v>
      </c>
      <c r="AV95" s="127">
        <f>'D.1.4 - Silnoproudá elekt...'!J33</f>
        <v>0</v>
      </c>
      <c r="AW95" s="127">
        <f>'D.1.4 - Silnoproudá elekt...'!J34</f>
        <v>0</v>
      </c>
      <c r="AX95" s="127">
        <f>'D.1.4 - Silnoproudá elekt...'!J35</f>
        <v>0</v>
      </c>
      <c r="AY95" s="127">
        <f>'D.1.4 - Silnoproudá elekt...'!J36</f>
        <v>0</v>
      </c>
      <c r="AZ95" s="127">
        <f>'D.1.4 - Silnoproudá elekt...'!F33</f>
        <v>0</v>
      </c>
      <c r="BA95" s="127">
        <f>'D.1.4 - Silnoproudá elekt...'!F34</f>
        <v>0</v>
      </c>
      <c r="BB95" s="127">
        <f>'D.1.4 - Silnoproudá elekt...'!F35</f>
        <v>0</v>
      </c>
      <c r="BC95" s="127">
        <f>'D.1.4 - Silnoproudá elekt...'!F36</f>
        <v>0</v>
      </c>
      <c r="BD95" s="129">
        <f>'D.1.4 - Silnoproudá elekt...'!F37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ySh2mZQdHqhKBiDwHBOKMRLGFRBhcw1MQZQU8cVTVnNPOK5bIYEj9tK8H8Id+ZTYtpr0sUMTA90xfY0wTQViwQ==" hashValue="cGEVAehMs/UMBM95ip2t8SvL3jBTIqwG0nLesyo9wwfG3YBMjwjuF3mWjqVyaf55L1J2ElUo39UZdu2swwsZI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 - Silnoproudá elek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85</v>
      </c>
    </row>
    <row r="4" s="1" customFormat="1" ht="24.96" customHeight="1">
      <c r="B4" s="19"/>
      <c r="D4" s="133" t="s">
        <v>86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Osvětlení školního hřiště ZŠ Krušnohorská v Karlových Varech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4. 3. 2024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26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26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31</v>
      </c>
      <c r="E23" s="37"/>
      <c r="F23" s="37"/>
      <c r="G23" s="37"/>
      <c r="H23" s="37"/>
      <c r="I23" s="135" t="s">
        <v>25</v>
      </c>
      <c r="J23" s="138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33</v>
      </c>
      <c r="F24" s="37"/>
      <c r="G24" s="37"/>
      <c r="H24" s="37"/>
      <c r="I24" s="135" t="s">
        <v>26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35</v>
      </c>
      <c r="E30" s="37"/>
      <c r="F30" s="37"/>
      <c r="G30" s="37"/>
      <c r="H30" s="37"/>
      <c r="I30" s="37"/>
      <c r="J30" s="146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37</v>
      </c>
      <c r="G32" s="37"/>
      <c r="H32" s="37"/>
      <c r="I32" s="147" t="s">
        <v>36</v>
      </c>
      <c r="J32" s="14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39</v>
      </c>
      <c r="E33" s="135" t="s">
        <v>40</v>
      </c>
      <c r="F33" s="149">
        <f>ROUND((ROUND((SUM(BE124:BE294)),  2) + SUM(BE296:BE301)), 2)</f>
        <v>0</v>
      </c>
      <c r="G33" s="37"/>
      <c r="H33" s="37"/>
      <c r="I33" s="150">
        <v>0.20999999999999999</v>
      </c>
      <c r="J33" s="149">
        <f>ROUND((ROUND(((SUM(BE124:BE294))*I33),  2) + (SUM(BE296:BE301)*I33)),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41</v>
      </c>
      <c r="F34" s="149">
        <f>ROUND((ROUND((SUM(BF124:BF294)),  2) + SUM(BF296:BF301)), 2)</f>
        <v>0</v>
      </c>
      <c r="G34" s="37"/>
      <c r="H34" s="37"/>
      <c r="I34" s="150">
        <v>0.12</v>
      </c>
      <c r="J34" s="149">
        <f>ROUND((ROUND(((SUM(BF124:BF294))*I34),  2) + (SUM(BF296:BF301)*I34)),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42</v>
      </c>
      <c r="F35" s="149">
        <f>ROUND((ROUND((SUM(BG124:BG294)),  2) + SUM(BG296:BG301)),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43</v>
      </c>
      <c r="F36" s="149">
        <f>ROUND((ROUND((SUM(BH124:BH294)),  2) + SUM(BH296:BH301)),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44</v>
      </c>
      <c r="F37" s="149">
        <f>ROUND((ROUND((SUM(BI124:BI294)),  2) + SUM(BI296:BI301)),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48</v>
      </c>
      <c r="E50" s="159"/>
      <c r="F50" s="159"/>
      <c r="G50" s="158" t="s">
        <v>49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50</v>
      </c>
      <c r="E61" s="161"/>
      <c r="F61" s="162" t="s">
        <v>51</v>
      </c>
      <c r="G61" s="160" t="s">
        <v>50</v>
      </c>
      <c r="H61" s="161"/>
      <c r="I61" s="161"/>
      <c r="J61" s="163" t="s">
        <v>51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52</v>
      </c>
      <c r="E65" s="164"/>
      <c r="F65" s="164"/>
      <c r="G65" s="158" t="s">
        <v>53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50</v>
      </c>
      <c r="E76" s="161"/>
      <c r="F76" s="162" t="s">
        <v>51</v>
      </c>
      <c r="G76" s="160" t="s">
        <v>50</v>
      </c>
      <c r="H76" s="161"/>
      <c r="I76" s="161"/>
      <c r="J76" s="163" t="s">
        <v>51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Osvětlení školního hřiště ZŠ Krušnohorská v Karlových Varech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D.1.4 - Silnoproudá elektrotechnika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4. 3. 2024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Klimešová Miroslava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90</v>
      </c>
      <c r="D94" s="171"/>
      <c r="E94" s="171"/>
      <c r="F94" s="171"/>
      <c r="G94" s="171"/>
      <c r="H94" s="171"/>
      <c r="I94" s="171"/>
      <c r="J94" s="172" t="s">
        <v>91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92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93</v>
      </c>
    </row>
    <row r="97" s="9" customFormat="1" ht="24.96" customHeight="1">
      <c r="A97" s="9"/>
      <c r="B97" s="174"/>
      <c r="C97" s="175"/>
      <c r="D97" s="176" t="s">
        <v>94</v>
      </c>
      <c r="E97" s="177"/>
      <c r="F97" s="177"/>
      <c r="G97" s="177"/>
      <c r="H97" s="177"/>
      <c r="I97" s="177"/>
      <c r="J97" s="178">
        <f>J125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95</v>
      </c>
      <c r="E98" s="183"/>
      <c r="F98" s="183"/>
      <c r="G98" s="183"/>
      <c r="H98" s="183"/>
      <c r="I98" s="183"/>
      <c r="J98" s="184">
        <f>J126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0"/>
      <c r="C99" s="181"/>
      <c r="D99" s="182" t="s">
        <v>96</v>
      </c>
      <c r="E99" s="183"/>
      <c r="F99" s="183"/>
      <c r="G99" s="183"/>
      <c r="H99" s="183"/>
      <c r="I99" s="183"/>
      <c r="J99" s="184">
        <f>J148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97</v>
      </c>
      <c r="E100" s="183"/>
      <c r="F100" s="183"/>
      <c r="G100" s="183"/>
      <c r="H100" s="183"/>
      <c r="I100" s="183"/>
      <c r="J100" s="184">
        <f>J150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4"/>
      <c r="C101" s="175"/>
      <c r="D101" s="176" t="s">
        <v>98</v>
      </c>
      <c r="E101" s="177"/>
      <c r="F101" s="177"/>
      <c r="G101" s="177"/>
      <c r="H101" s="177"/>
      <c r="I101" s="177"/>
      <c r="J101" s="178">
        <f>J155</f>
        <v>0</v>
      </c>
      <c r="K101" s="175"/>
      <c r="L101" s="17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0"/>
      <c r="C102" s="181"/>
      <c r="D102" s="182" t="s">
        <v>99</v>
      </c>
      <c r="E102" s="183"/>
      <c r="F102" s="183"/>
      <c r="G102" s="183"/>
      <c r="H102" s="183"/>
      <c r="I102" s="183"/>
      <c r="J102" s="184">
        <f>J156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100</v>
      </c>
      <c r="E103" s="183"/>
      <c r="F103" s="183"/>
      <c r="G103" s="183"/>
      <c r="H103" s="183"/>
      <c r="I103" s="183"/>
      <c r="J103" s="184">
        <f>J208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1.84" customHeight="1">
      <c r="A104" s="9"/>
      <c r="B104" s="174"/>
      <c r="C104" s="175"/>
      <c r="D104" s="186" t="s">
        <v>101</v>
      </c>
      <c r="E104" s="175"/>
      <c r="F104" s="175"/>
      <c r="G104" s="175"/>
      <c r="H104" s="175"/>
      <c r="I104" s="175"/>
      <c r="J104" s="187">
        <f>J295</f>
        <v>0</v>
      </c>
      <c r="K104" s="175"/>
      <c r="L104" s="17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69" t="str">
        <f>E7</f>
        <v>Osvětlení školního hřiště ZŠ Krušnohorská v Karlových Varech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87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D.1.4 - Silnoproudá elektrotechnika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4. 3. 2024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>Klimešová Miroslava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88"/>
      <c r="B123" s="189"/>
      <c r="C123" s="190" t="s">
        <v>103</v>
      </c>
      <c r="D123" s="191" t="s">
        <v>60</v>
      </c>
      <c r="E123" s="191" t="s">
        <v>56</v>
      </c>
      <c r="F123" s="191" t="s">
        <v>57</v>
      </c>
      <c r="G123" s="191" t="s">
        <v>104</v>
      </c>
      <c r="H123" s="191" t="s">
        <v>105</v>
      </c>
      <c r="I123" s="191" t="s">
        <v>106</v>
      </c>
      <c r="J123" s="191" t="s">
        <v>91</v>
      </c>
      <c r="K123" s="192" t="s">
        <v>107</v>
      </c>
      <c r="L123" s="193"/>
      <c r="M123" s="99" t="s">
        <v>1</v>
      </c>
      <c r="N123" s="100" t="s">
        <v>39</v>
      </c>
      <c r="O123" s="100" t="s">
        <v>108</v>
      </c>
      <c r="P123" s="100" t="s">
        <v>109</v>
      </c>
      <c r="Q123" s="100" t="s">
        <v>110</v>
      </c>
      <c r="R123" s="100" t="s">
        <v>111</v>
      </c>
      <c r="S123" s="100" t="s">
        <v>112</v>
      </c>
      <c r="T123" s="101" t="s">
        <v>113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7"/>
      <c r="B124" s="38"/>
      <c r="C124" s="106" t="s">
        <v>114</v>
      </c>
      <c r="D124" s="39"/>
      <c r="E124" s="39"/>
      <c r="F124" s="39"/>
      <c r="G124" s="39"/>
      <c r="H124" s="39"/>
      <c r="I124" s="39"/>
      <c r="J124" s="194">
        <f>BK124</f>
        <v>0</v>
      </c>
      <c r="K124" s="39"/>
      <c r="L124" s="43"/>
      <c r="M124" s="102"/>
      <c r="N124" s="195"/>
      <c r="O124" s="103"/>
      <c r="P124" s="196">
        <f>P125+P155+P295</f>
        <v>0</v>
      </c>
      <c r="Q124" s="103"/>
      <c r="R124" s="196">
        <f>R125+R155+R295</f>
        <v>0.7594805</v>
      </c>
      <c r="S124" s="103"/>
      <c r="T124" s="197">
        <f>T125+T155+T295</f>
        <v>3.0416000000000003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74</v>
      </c>
      <c r="AU124" s="16" t="s">
        <v>93</v>
      </c>
      <c r="BK124" s="198">
        <f>BK125+BK155+BK295</f>
        <v>0</v>
      </c>
    </row>
    <row r="125" s="12" customFormat="1" ht="25.92" customHeight="1">
      <c r="A125" s="12"/>
      <c r="B125" s="199"/>
      <c r="C125" s="200"/>
      <c r="D125" s="201" t="s">
        <v>74</v>
      </c>
      <c r="E125" s="202" t="s">
        <v>115</v>
      </c>
      <c r="F125" s="202" t="s">
        <v>116</v>
      </c>
      <c r="G125" s="200"/>
      <c r="H125" s="200"/>
      <c r="I125" s="203"/>
      <c r="J125" s="187">
        <f>BK125</f>
        <v>0</v>
      </c>
      <c r="K125" s="200"/>
      <c r="L125" s="204"/>
      <c r="M125" s="205"/>
      <c r="N125" s="206"/>
      <c r="O125" s="206"/>
      <c r="P125" s="207">
        <f>P126+P150</f>
        <v>0</v>
      </c>
      <c r="Q125" s="206"/>
      <c r="R125" s="207">
        <f>R126+R150</f>
        <v>0</v>
      </c>
      <c r="S125" s="206"/>
      <c r="T125" s="208">
        <f>T126+T150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85</v>
      </c>
      <c r="AT125" s="210" t="s">
        <v>74</v>
      </c>
      <c r="AU125" s="210" t="s">
        <v>75</v>
      </c>
      <c r="AY125" s="209" t="s">
        <v>117</v>
      </c>
      <c r="BK125" s="211">
        <f>BK126+BK150</f>
        <v>0</v>
      </c>
    </row>
    <row r="126" s="12" customFormat="1" ht="22.8" customHeight="1">
      <c r="A126" s="12"/>
      <c r="B126" s="199"/>
      <c r="C126" s="200"/>
      <c r="D126" s="201" t="s">
        <v>74</v>
      </c>
      <c r="E126" s="212" t="s">
        <v>118</v>
      </c>
      <c r="F126" s="212" t="s">
        <v>119</v>
      </c>
      <c r="G126" s="200"/>
      <c r="H126" s="200"/>
      <c r="I126" s="203"/>
      <c r="J126" s="213">
        <f>BK126</f>
        <v>0</v>
      </c>
      <c r="K126" s="200"/>
      <c r="L126" s="204"/>
      <c r="M126" s="205"/>
      <c r="N126" s="206"/>
      <c r="O126" s="206"/>
      <c r="P126" s="207">
        <f>P127+SUM(P128:P148)</f>
        <v>0</v>
      </c>
      <c r="Q126" s="206"/>
      <c r="R126" s="207">
        <f>R127+SUM(R128:R148)</f>
        <v>0</v>
      </c>
      <c r="S126" s="206"/>
      <c r="T126" s="208">
        <f>T127+SUM(T128:T148)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85</v>
      </c>
      <c r="AT126" s="210" t="s">
        <v>74</v>
      </c>
      <c r="AU126" s="210" t="s">
        <v>83</v>
      </c>
      <c r="AY126" s="209" t="s">
        <v>117</v>
      </c>
      <c r="BK126" s="211">
        <f>BK127+SUM(BK128:BK148)</f>
        <v>0</v>
      </c>
    </row>
    <row r="127" s="2" customFormat="1" ht="33" customHeight="1">
      <c r="A127" s="37"/>
      <c r="B127" s="38"/>
      <c r="C127" s="214" t="s">
        <v>83</v>
      </c>
      <c r="D127" s="214" t="s">
        <v>120</v>
      </c>
      <c r="E127" s="215" t="s">
        <v>121</v>
      </c>
      <c r="F127" s="216" t="s">
        <v>122</v>
      </c>
      <c r="G127" s="217" t="s">
        <v>123</v>
      </c>
      <c r="H127" s="218">
        <v>1</v>
      </c>
      <c r="I127" s="219"/>
      <c r="J127" s="220">
        <f>ROUND(I127*H127,2)</f>
        <v>0</v>
      </c>
      <c r="K127" s="216" t="s">
        <v>124</v>
      </c>
      <c r="L127" s="43"/>
      <c r="M127" s="221" t="s">
        <v>1</v>
      </c>
      <c r="N127" s="222" t="s">
        <v>40</v>
      </c>
      <c r="O127" s="90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5" t="s">
        <v>125</v>
      </c>
      <c r="AT127" s="225" t="s">
        <v>120</v>
      </c>
      <c r="AU127" s="225" t="s">
        <v>85</v>
      </c>
      <c r="AY127" s="16" t="s">
        <v>117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6" t="s">
        <v>83</v>
      </c>
      <c r="BK127" s="226">
        <f>ROUND(I127*H127,2)</f>
        <v>0</v>
      </c>
      <c r="BL127" s="16" t="s">
        <v>125</v>
      </c>
      <c r="BM127" s="225" t="s">
        <v>126</v>
      </c>
    </row>
    <row r="128" s="2" customFormat="1">
      <c r="A128" s="37"/>
      <c r="B128" s="38"/>
      <c r="C128" s="39"/>
      <c r="D128" s="227" t="s">
        <v>127</v>
      </c>
      <c r="E128" s="39"/>
      <c r="F128" s="228" t="s">
        <v>128</v>
      </c>
      <c r="G128" s="39"/>
      <c r="H128" s="39"/>
      <c r="I128" s="229"/>
      <c r="J128" s="39"/>
      <c r="K128" s="39"/>
      <c r="L128" s="43"/>
      <c r="M128" s="230"/>
      <c r="N128" s="231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127</v>
      </c>
      <c r="AU128" s="16" t="s">
        <v>85</v>
      </c>
    </row>
    <row r="129" s="2" customFormat="1" ht="21.75" customHeight="1">
      <c r="A129" s="37"/>
      <c r="B129" s="38"/>
      <c r="C129" s="232" t="s">
        <v>85</v>
      </c>
      <c r="D129" s="232" t="s">
        <v>129</v>
      </c>
      <c r="E129" s="233" t="s">
        <v>130</v>
      </c>
      <c r="F129" s="234" t="s">
        <v>131</v>
      </c>
      <c r="G129" s="235" t="s">
        <v>123</v>
      </c>
      <c r="H129" s="236">
        <v>1</v>
      </c>
      <c r="I129" s="237"/>
      <c r="J129" s="238">
        <f>ROUND(I129*H129,2)</f>
        <v>0</v>
      </c>
      <c r="K129" s="234" t="s">
        <v>1</v>
      </c>
      <c r="L129" s="239"/>
      <c r="M129" s="240" t="s">
        <v>1</v>
      </c>
      <c r="N129" s="241" t="s">
        <v>40</v>
      </c>
      <c r="O129" s="90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5" t="s">
        <v>132</v>
      </c>
      <c r="AT129" s="225" t="s">
        <v>129</v>
      </c>
      <c r="AU129" s="225" t="s">
        <v>85</v>
      </c>
      <c r="AY129" s="16" t="s">
        <v>117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6" t="s">
        <v>83</v>
      </c>
      <c r="BK129" s="226">
        <f>ROUND(I129*H129,2)</f>
        <v>0</v>
      </c>
      <c r="BL129" s="16" t="s">
        <v>125</v>
      </c>
      <c r="BM129" s="225" t="s">
        <v>133</v>
      </c>
    </row>
    <row r="130" s="2" customFormat="1" ht="33" customHeight="1">
      <c r="A130" s="37"/>
      <c r="B130" s="38"/>
      <c r="C130" s="214" t="s">
        <v>134</v>
      </c>
      <c r="D130" s="214" t="s">
        <v>120</v>
      </c>
      <c r="E130" s="215" t="s">
        <v>135</v>
      </c>
      <c r="F130" s="216" t="s">
        <v>136</v>
      </c>
      <c r="G130" s="217" t="s">
        <v>123</v>
      </c>
      <c r="H130" s="218">
        <v>5</v>
      </c>
      <c r="I130" s="219"/>
      <c r="J130" s="220">
        <f>ROUND(I130*H130,2)</f>
        <v>0</v>
      </c>
      <c r="K130" s="216" t="s">
        <v>124</v>
      </c>
      <c r="L130" s="43"/>
      <c r="M130" s="221" t="s">
        <v>1</v>
      </c>
      <c r="N130" s="222" t="s">
        <v>40</v>
      </c>
      <c r="O130" s="90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5" t="s">
        <v>125</v>
      </c>
      <c r="AT130" s="225" t="s">
        <v>120</v>
      </c>
      <c r="AU130" s="225" t="s">
        <v>85</v>
      </c>
      <c r="AY130" s="16" t="s">
        <v>117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6" t="s">
        <v>83</v>
      </c>
      <c r="BK130" s="226">
        <f>ROUND(I130*H130,2)</f>
        <v>0</v>
      </c>
      <c r="BL130" s="16" t="s">
        <v>125</v>
      </c>
      <c r="BM130" s="225" t="s">
        <v>137</v>
      </c>
    </row>
    <row r="131" s="2" customFormat="1">
      <c r="A131" s="37"/>
      <c r="B131" s="38"/>
      <c r="C131" s="39"/>
      <c r="D131" s="227" t="s">
        <v>127</v>
      </c>
      <c r="E131" s="39"/>
      <c r="F131" s="228" t="s">
        <v>138</v>
      </c>
      <c r="G131" s="39"/>
      <c r="H131" s="39"/>
      <c r="I131" s="229"/>
      <c r="J131" s="39"/>
      <c r="K131" s="39"/>
      <c r="L131" s="43"/>
      <c r="M131" s="230"/>
      <c r="N131" s="231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127</v>
      </c>
      <c r="AU131" s="16" t="s">
        <v>85</v>
      </c>
    </row>
    <row r="132" s="2" customFormat="1" ht="16.5" customHeight="1">
      <c r="A132" s="37"/>
      <c r="B132" s="38"/>
      <c r="C132" s="232" t="s">
        <v>139</v>
      </c>
      <c r="D132" s="232" t="s">
        <v>129</v>
      </c>
      <c r="E132" s="233" t="s">
        <v>140</v>
      </c>
      <c r="F132" s="234" t="s">
        <v>141</v>
      </c>
      <c r="G132" s="235" t="s">
        <v>123</v>
      </c>
      <c r="H132" s="236">
        <v>1</v>
      </c>
      <c r="I132" s="237"/>
      <c r="J132" s="238">
        <f>ROUND(I132*H132,2)</f>
        <v>0</v>
      </c>
      <c r="K132" s="234" t="s">
        <v>1</v>
      </c>
      <c r="L132" s="239"/>
      <c r="M132" s="240" t="s">
        <v>1</v>
      </c>
      <c r="N132" s="241" t="s">
        <v>40</v>
      </c>
      <c r="O132" s="90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5" t="s">
        <v>132</v>
      </c>
      <c r="AT132" s="225" t="s">
        <v>129</v>
      </c>
      <c r="AU132" s="225" t="s">
        <v>85</v>
      </c>
      <c r="AY132" s="16" t="s">
        <v>117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6" t="s">
        <v>83</v>
      </c>
      <c r="BK132" s="226">
        <f>ROUND(I132*H132,2)</f>
        <v>0</v>
      </c>
      <c r="BL132" s="16" t="s">
        <v>125</v>
      </c>
      <c r="BM132" s="225" t="s">
        <v>142</v>
      </c>
    </row>
    <row r="133" s="2" customFormat="1" ht="21.75" customHeight="1">
      <c r="A133" s="37"/>
      <c r="B133" s="38"/>
      <c r="C133" s="232" t="s">
        <v>143</v>
      </c>
      <c r="D133" s="232" t="s">
        <v>129</v>
      </c>
      <c r="E133" s="233" t="s">
        <v>144</v>
      </c>
      <c r="F133" s="234" t="s">
        <v>145</v>
      </c>
      <c r="G133" s="235" t="s">
        <v>123</v>
      </c>
      <c r="H133" s="236">
        <v>2</v>
      </c>
      <c r="I133" s="237"/>
      <c r="J133" s="238">
        <f>ROUND(I133*H133,2)</f>
        <v>0</v>
      </c>
      <c r="K133" s="234" t="s">
        <v>1</v>
      </c>
      <c r="L133" s="239"/>
      <c r="M133" s="240" t="s">
        <v>1</v>
      </c>
      <c r="N133" s="241" t="s">
        <v>40</v>
      </c>
      <c r="O133" s="90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5" t="s">
        <v>132</v>
      </c>
      <c r="AT133" s="225" t="s">
        <v>129</v>
      </c>
      <c r="AU133" s="225" t="s">
        <v>85</v>
      </c>
      <c r="AY133" s="16" t="s">
        <v>117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6" t="s">
        <v>83</v>
      </c>
      <c r="BK133" s="226">
        <f>ROUND(I133*H133,2)</f>
        <v>0</v>
      </c>
      <c r="BL133" s="16" t="s">
        <v>125</v>
      </c>
      <c r="BM133" s="225" t="s">
        <v>146</v>
      </c>
    </row>
    <row r="134" s="2" customFormat="1" ht="21.75" customHeight="1">
      <c r="A134" s="37"/>
      <c r="B134" s="38"/>
      <c r="C134" s="232" t="s">
        <v>147</v>
      </c>
      <c r="D134" s="232" t="s">
        <v>129</v>
      </c>
      <c r="E134" s="233" t="s">
        <v>148</v>
      </c>
      <c r="F134" s="234" t="s">
        <v>149</v>
      </c>
      <c r="G134" s="235" t="s">
        <v>123</v>
      </c>
      <c r="H134" s="236">
        <v>2</v>
      </c>
      <c r="I134" s="237"/>
      <c r="J134" s="238">
        <f>ROUND(I134*H134,2)</f>
        <v>0</v>
      </c>
      <c r="K134" s="234" t="s">
        <v>1</v>
      </c>
      <c r="L134" s="239"/>
      <c r="M134" s="240" t="s">
        <v>1</v>
      </c>
      <c r="N134" s="241" t="s">
        <v>40</v>
      </c>
      <c r="O134" s="90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5" t="s">
        <v>132</v>
      </c>
      <c r="AT134" s="225" t="s">
        <v>129</v>
      </c>
      <c r="AU134" s="225" t="s">
        <v>85</v>
      </c>
      <c r="AY134" s="16" t="s">
        <v>117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6" t="s">
        <v>83</v>
      </c>
      <c r="BK134" s="226">
        <f>ROUND(I134*H134,2)</f>
        <v>0</v>
      </c>
      <c r="BL134" s="16" t="s">
        <v>125</v>
      </c>
      <c r="BM134" s="225" t="s">
        <v>150</v>
      </c>
    </row>
    <row r="135" s="2" customFormat="1" ht="33" customHeight="1">
      <c r="A135" s="37"/>
      <c r="B135" s="38"/>
      <c r="C135" s="214" t="s">
        <v>151</v>
      </c>
      <c r="D135" s="214" t="s">
        <v>120</v>
      </c>
      <c r="E135" s="215" t="s">
        <v>152</v>
      </c>
      <c r="F135" s="216" t="s">
        <v>153</v>
      </c>
      <c r="G135" s="217" t="s">
        <v>123</v>
      </c>
      <c r="H135" s="218">
        <v>12</v>
      </c>
      <c r="I135" s="219"/>
      <c r="J135" s="220">
        <f>ROUND(I135*H135,2)</f>
        <v>0</v>
      </c>
      <c r="K135" s="216" t="s">
        <v>1</v>
      </c>
      <c r="L135" s="43"/>
      <c r="M135" s="221" t="s">
        <v>1</v>
      </c>
      <c r="N135" s="222" t="s">
        <v>40</v>
      </c>
      <c r="O135" s="90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5" t="s">
        <v>139</v>
      </c>
      <c r="AT135" s="225" t="s">
        <v>120</v>
      </c>
      <c r="AU135" s="225" t="s">
        <v>85</v>
      </c>
      <c r="AY135" s="16" t="s">
        <v>117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6" t="s">
        <v>83</v>
      </c>
      <c r="BK135" s="226">
        <f>ROUND(I135*H135,2)</f>
        <v>0</v>
      </c>
      <c r="BL135" s="16" t="s">
        <v>139</v>
      </c>
      <c r="BM135" s="225" t="s">
        <v>154</v>
      </c>
    </row>
    <row r="136" s="2" customFormat="1" ht="16.5" customHeight="1">
      <c r="A136" s="37"/>
      <c r="B136" s="38"/>
      <c r="C136" s="232" t="s">
        <v>155</v>
      </c>
      <c r="D136" s="232" t="s">
        <v>129</v>
      </c>
      <c r="E136" s="233" t="s">
        <v>156</v>
      </c>
      <c r="F136" s="234" t="s">
        <v>157</v>
      </c>
      <c r="G136" s="235" t="s">
        <v>158</v>
      </c>
      <c r="H136" s="236">
        <v>12</v>
      </c>
      <c r="I136" s="237"/>
      <c r="J136" s="238">
        <f>ROUND(I136*H136,2)</f>
        <v>0</v>
      </c>
      <c r="K136" s="234" t="s">
        <v>1</v>
      </c>
      <c r="L136" s="239"/>
      <c r="M136" s="240" t="s">
        <v>1</v>
      </c>
      <c r="N136" s="241" t="s">
        <v>40</v>
      </c>
      <c r="O136" s="90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5" t="s">
        <v>155</v>
      </c>
      <c r="AT136" s="225" t="s">
        <v>129</v>
      </c>
      <c r="AU136" s="225" t="s">
        <v>85</v>
      </c>
      <c r="AY136" s="16" t="s">
        <v>117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83</v>
      </c>
      <c r="BK136" s="226">
        <f>ROUND(I136*H136,2)</f>
        <v>0</v>
      </c>
      <c r="BL136" s="16" t="s">
        <v>139</v>
      </c>
      <c r="BM136" s="225" t="s">
        <v>159</v>
      </c>
    </row>
    <row r="137" s="2" customFormat="1" ht="16.5" customHeight="1">
      <c r="A137" s="37"/>
      <c r="B137" s="38"/>
      <c r="C137" s="232" t="s">
        <v>160</v>
      </c>
      <c r="D137" s="232" t="s">
        <v>129</v>
      </c>
      <c r="E137" s="233" t="s">
        <v>161</v>
      </c>
      <c r="F137" s="234" t="s">
        <v>162</v>
      </c>
      <c r="G137" s="235" t="s">
        <v>158</v>
      </c>
      <c r="H137" s="236">
        <v>12</v>
      </c>
      <c r="I137" s="237"/>
      <c r="J137" s="238">
        <f>ROUND(I137*H137,2)</f>
        <v>0</v>
      </c>
      <c r="K137" s="234" t="s">
        <v>1</v>
      </c>
      <c r="L137" s="239"/>
      <c r="M137" s="240" t="s">
        <v>1</v>
      </c>
      <c r="N137" s="241" t="s">
        <v>40</v>
      </c>
      <c r="O137" s="90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5" t="s">
        <v>155</v>
      </c>
      <c r="AT137" s="225" t="s">
        <v>129</v>
      </c>
      <c r="AU137" s="225" t="s">
        <v>85</v>
      </c>
      <c r="AY137" s="16" t="s">
        <v>117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6" t="s">
        <v>83</v>
      </c>
      <c r="BK137" s="226">
        <f>ROUND(I137*H137,2)</f>
        <v>0</v>
      </c>
      <c r="BL137" s="16" t="s">
        <v>139</v>
      </c>
      <c r="BM137" s="225" t="s">
        <v>163</v>
      </c>
    </row>
    <row r="138" s="2" customFormat="1" ht="44.25" customHeight="1">
      <c r="A138" s="37"/>
      <c r="B138" s="38"/>
      <c r="C138" s="214" t="s">
        <v>164</v>
      </c>
      <c r="D138" s="214" t="s">
        <v>120</v>
      </c>
      <c r="E138" s="215" t="s">
        <v>165</v>
      </c>
      <c r="F138" s="216" t="s">
        <v>166</v>
      </c>
      <c r="G138" s="217" t="s">
        <v>123</v>
      </c>
      <c r="H138" s="218">
        <v>1</v>
      </c>
      <c r="I138" s="219"/>
      <c r="J138" s="220">
        <f>ROUND(I138*H138,2)</f>
        <v>0</v>
      </c>
      <c r="K138" s="216" t="s">
        <v>124</v>
      </c>
      <c r="L138" s="43"/>
      <c r="M138" s="221" t="s">
        <v>1</v>
      </c>
      <c r="N138" s="222" t="s">
        <v>40</v>
      </c>
      <c r="O138" s="90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5" t="s">
        <v>125</v>
      </c>
      <c r="AT138" s="225" t="s">
        <v>120</v>
      </c>
      <c r="AU138" s="225" t="s">
        <v>85</v>
      </c>
      <c r="AY138" s="16" t="s">
        <v>117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6" t="s">
        <v>83</v>
      </c>
      <c r="BK138" s="226">
        <f>ROUND(I138*H138,2)</f>
        <v>0</v>
      </c>
      <c r="BL138" s="16" t="s">
        <v>125</v>
      </c>
      <c r="BM138" s="225" t="s">
        <v>167</v>
      </c>
    </row>
    <row r="139" s="2" customFormat="1">
      <c r="A139" s="37"/>
      <c r="B139" s="38"/>
      <c r="C139" s="39"/>
      <c r="D139" s="227" t="s">
        <v>127</v>
      </c>
      <c r="E139" s="39"/>
      <c r="F139" s="228" t="s">
        <v>168</v>
      </c>
      <c r="G139" s="39"/>
      <c r="H139" s="39"/>
      <c r="I139" s="229"/>
      <c r="J139" s="39"/>
      <c r="K139" s="39"/>
      <c r="L139" s="43"/>
      <c r="M139" s="230"/>
      <c r="N139" s="231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127</v>
      </c>
      <c r="AU139" s="16" t="s">
        <v>85</v>
      </c>
    </row>
    <row r="140" s="2" customFormat="1" ht="55.5" customHeight="1">
      <c r="A140" s="37"/>
      <c r="B140" s="38"/>
      <c r="C140" s="214" t="s">
        <v>169</v>
      </c>
      <c r="D140" s="214" t="s">
        <v>120</v>
      </c>
      <c r="E140" s="215" t="s">
        <v>170</v>
      </c>
      <c r="F140" s="216" t="s">
        <v>171</v>
      </c>
      <c r="G140" s="217" t="s">
        <v>123</v>
      </c>
      <c r="H140" s="218">
        <v>2</v>
      </c>
      <c r="I140" s="219"/>
      <c r="J140" s="220">
        <f>ROUND(I140*H140,2)</f>
        <v>0</v>
      </c>
      <c r="K140" s="216" t="s">
        <v>124</v>
      </c>
      <c r="L140" s="43"/>
      <c r="M140" s="221" t="s">
        <v>1</v>
      </c>
      <c r="N140" s="222" t="s">
        <v>40</v>
      </c>
      <c r="O140" s="90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5" t="s">
        <v>125</v>
      </c>
      <c r="AT140" s="225" t="s">
        <v>120</v>
      </c>
      <c r="AU140" s="225" t="s">
        <v>85</v>
      </c>
      <c r="AY140" s="16" t="s">
        <v>117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83</v>
      </c>
      <c r="BK140" s="226">
        <f>ROUND(I140*H140,2)</f>
        <v>0</v>
      </c>
      <c r="BL140" s="16" t="s">
        <v>125</v>
      </c>
      <c r="BM140" s="225" t="s">
        <v>172</v>
      </c>
    </row>
    <row r="141" s="2" customFormat="1">
      <c r="A141" s="37"/>
      <c r="B141" s="38"/>
      <c r="C141" s="39"/>
      <c r="D141" s="227" t="s">
        <v>127</v>
      </c>
      <c r="E141" s="39"/>
      <c r="F141" s="228" t="s">
        <v>173</v>
      </c>
      <c r="G141" s="39"/>
      <c r="H141" s="39"/>
      <c r="I141" s="229"/>
      <c r="J141" s="39"/>
      <c r="K141" s="39"/>
      <c r="L141" s="43"/>
      <c r="M141" s="230"/>
      <c r="N141" s="231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127</v>
      </c>
      <c r="AU141" s="16" t="s">
        <v>85</v>
      </c>
    </row>
    <row r="142" s="2" customFormat="1" ht="24.15" customHeight="1">
      <c r="A142" s="37"/>
      <c r="B142" s="38"/>
      <c r="C142" s="214" t="s">
        <v>8</v>
      </c>
      <c r="D142" s="214" t="s">
        <v>120</v>
      </c>
      <c r="E142" s="215" t="s">
        <v>174</v>
      </c>
      <c r="F142" s="216" t="s">
        <v>175</v>
      </c>
      <c r="G142" s="217" t="s">
        <v>123</v>
      </c>
      <c r="H142" s="218">
        <v>1</v>
      </c>
      <c r="I142" s="219"/>
      <c r="J142" s="220">
        <f>ROUND(I142*H142,2)</f>
        <v>0</v>
      </c>
      <c r="K142" s="216" t="s">
        <v>124</v>
      </c>
      <c r="L142" s="43"/>
      <c r="M142" s="221" t="s">
        <v>1</v>
      </c>
      <c r="N142" s="222" t="s">
        <v>40</v>
      </c>
      <c r="O142" s="90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5" t="s">
        <v>125</v>
      </c>
      <c r="AT142" s="225" t="s">
        <v>120</v>
      </c>
      <c r="AU142" s="225" t="s">
        <v>85</v>
      </c>
      <c r="AY142" s="16" t="s">
        <v>117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6" t="s">
        <v>83</v>
      </c>
      <c r="BK142" s="226">
        <f>ROUND(I142*H142,2)</f>
        <v>0</v>
      </c>
      <c r="BL142" s="16" t="s">
        <v>125</v>
      </c>
      <c r="BM142" s="225" t="s">
        <v>176</v>
      </c>
    </row>
    <row r="143" s="2" customFormat="1">
      <c r="A143" s="37"/>
      <c r="B143" s="38"/>
      <c r="C143" s="39"/>
      <c r="D143" s="227" t="s">
        <v>127</v>
      </c>
      <c r="E143" s="39"/>
      <c r="F143" s="228" t="s">
        <v>177</v>
      </c>
      <c r="G143" s="39"/>
      <c r="H143" s="39"/>
      <c r="I143" s="229"/>
      <c r="J143" s="39"/>
      <c r="K143" s="39"/>
      <c r="L143" s="43"/>
      <c r="M143" s="230"/>
      <c r="N143" s="231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127</v>
      </c>
      <c r="AU143" s="16" t="s">
        <v>85</v>
      </c>
    </row>
    <row r="144" s="2" customFormat="1" ht="16.5" customHeight="1">
      <c r="A144" s="37"/>
      <c r="B144" s="38"/>
      <c r="C144" s="214" t="s">
        <v>178</v>
      </c>
      <c r="D144" s="214" t="s">
        <v>120</v>
      </c>
      <c r="E144" s="215" t="s">
        <v>179</v>
      </c>
      <c r="F144" s="216" t="s">
        <v>180</v>
      </c>
      <c r="G144" s="217" t="s">
        <v>123</v>
      </c>
      <c r="H144" s="218">
        <v>4</v>
      </c>
      <c r="I144" s="219"/>
      <c r="J144" s="220">
        <f>ROUND(I144*H144,2)</f>
        <v>0</v>
      </c>
      <c r="K144" s="216" t="s">
        <v>1</v>
      </c>
      <c r="L144" s="43"/>
      <c r="M144" s="221" t="s">
        <v>1</v>
      </c>
      <c r="N144" s="222" t="s">
        <v>40</v>
      </c>
      <c r="O144" s="90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5" t="s">
        <v>139</v>
      </c>
      <c r="AT144" s="225" t="s">
        <v>120</v>
      </c>
      <c r="AU144" s="225" t="s">
        <v>85</v>
      </c>
      <c r="AY144" s="16" t="s">
        <v>117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6" t="s">
        <v>83</v>
      </c>
      <c r="BK144" s="226">
        <f>ROUND(I144*H144,2)</f>
        <v>0</v>
      </c>
      <c r="BL144" s="16" t="s">
        <v>139</v>
      </c>
      <c r="BM144" s="225" t="s">
        <v>181</v>
      </c>
    </row>
    <row r="145" s="2" customFormat="1" ht="24.15" customHeight="1">
      <c r="A145" s="37"/>
      <c r="B145" s="38"/>
      <c r="C145" s="232" t="s">
        <v>182</v>
      </c>
      <c r="D145" s="232" t="s">
        <v>129</v>
      </c>
      <c r="E145" s="233" t="s">
        <v>183</v>
      </c>
      <c r="F145" s="234" t="s">
        <v>184</v>
      </c>
      <c r="G145" s="235" t="s">
        <v>123</v>
      </c>
      <c r="H145" s="236">
        <v>4</v>
      </c>
      <c r="I145" s="237"/>
      <c r="J145" s="238">
        <f>ROUND(I145*H145,2)</f>
        <v>0</v>
      </c>
      <c r="K145" s="234" t="s">
        <v>1</v>
      </c>
      <c r="L145" s="239"/>
      <c r="M145" s="240" t="s">
        <v>1</v>
      </c>
      <c r="N145" s="241" t="s">
        <v>40</v>
      </c>
      <c r="O145" s="90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5" t="s">
        <v>155</v>
      </c>
      <c r="AT145" s="225" t="s">
        <v>129</v>
      </c>
      <c r="AU145" s="225" t="s">
        <v>85</v>
      </c>
      <c r="AY145" s="16" t="s">
        <v>117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6" t="s">
        <v>83</v>
      </c>
      <c r="BK145" s="226">
        <f>ROUND(I145*H145,2)</f>
        <v>0</v>
      </c>
      <c r="BL145" s="16" t="s">
        <v>139</v>
      </c>
      <c r="BM145" s="225" t="s">
        <v>185</v>
      </c>
    </row>
    <row r="146" s="2" customFormat="1" ht="16.5" customHeight="1">
      <c r="A146" s="37"/>
      <c r="B146" s="38"/>
      <c r="C146" s="214" t="s">
        <v>186</v>
      </c>
      <c r="D146" s="214" t="s">
        <v>120</v>
      </c>
      <c r="E146" s="215" t="s">
        <v>187</v>
      </c>
      <c r="F146" s="216" t="s">
        <v>188</v>
      </c>
      <c r="G146" s="217" t="s">
        <v>158</v>
      </c>
      <c r="H146" s="218">
        <v>1</v>
      </c>
      <c r="I146" s="219"/>
      <c r="J146" s="220">
        <f>ROUND(I146*H146,2)</f>
        <v>0</v>
      </c>
      <c r="K146" s="216" t="s">
        <v>1</v>
      </c>
      <c r="L146" s="43"/>
      <c r="M146" s="221" t="s">
        <v>1</v>
      </c>
      <c r="N146" s="222" t="s">
        <v>40</v>
      </c>
      <c r="O146" s="90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5" t="s">
        <v>139</v>
      </c>
      <c r="AT146" s="225" t="s">
        <v>120</v>
      </c>
      <c r="AU146" s="225" t="s">
        <v>85</v>
      </c>
      <c r="AY146" s="16" t="s">
        <v>117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6" t="s">
        <v>83</v>
      </c>
      <c r="BK146" s="226">
        <f>ROUND(I146*H146,2)</f>
        <v>0</v>
      </c>
      <c r="BL146" s="16" t="s">
        <v>139</v>
      </c>
      <c r="BM146" s="225" t="s">
        <v>189</v>
      </c>
    </row>
    <row r="147" s="2" customFormat="1" ht="16.5" customHeight="1">
      <c r="A147" s="37"/>
      <c r="B147" s="38"/>
      <c r="C147" s="232" t="s">
        <v>125</v>
      </c>
      <c r="D147" s="232" t="s">
        <v>129</v>
      </c>
      <c r="E147" s="233" t="s">
        <v>190</v>
      </c>
      <c r="F147" s="234" t="s">
        <v>191</v>
      </c>
      <c r="G147" s="235" t="s">
        <v>192</v>
      </c>
      <c r="H147" s="236">
        <v>1</v>
      </c>
      <c r="I147" s="237"/>
      <c r="J147" s="238">
        <f>ROUND(I147*H147,2)</f>
        <v>0</v>
      </c>
      <c r="K147" s="234" t="s">
        <v>1</v>
      </c>
      <c r="L147" s="239"/>
      <c r="M147" s="240" t="s">
        <v>1</v>
      </c>
      <c r="N147" s="241" t="s">
        <v>40</v>
      </c>
      <c r="O147" s="90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5" t="s">
        <v>155</v>
      </c>
      <c r="AT147" s="225" t="s">
        <v>129</v>
      </c>
      <c r="AU147" s="225" t="s">
        <v>85</v>
      </c>
      <c r="AY147" s="16" t="s">
        <v>117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6" t="s">
        <v>83</v>
      </c>
      <c r="BK147" s="226">
        <f>ROUND(I147*H147,2)</f>
        <v>0</v>
      </c>
      <c r="BL147" s="16" t="s">
        <v>139</v>
      </c>
      <c r="BM147" s="225" t="s">
        <v>193</v>
      </c>
    </row>
    <row r="148" s="12" customFormat="1" ht="20.88" customHeight="1">
      <c r="A148" s="12"/>
      <c r="B148" s="199"/>
      <c r="C148" s="200"/>
      <c r="D148" s="201" t="s">
        <v>74</v>
      </c>
      <c r="E148" s="212" t="s">
        <v>160</v>
      </c>
      <c r="F148" s="212" t="s">
        <v>194</v>
      </c>
      <c r="G148" s="200"/>
      <c r="H148" s="200"/>
      <c r="I148" s="203"/>
      <c r="J148" s="213">
        <f>BK148</f>
        <v>0</v>
      </c>
      <c r="K148" s="200"/>
      <c r="L148" s="204"/>
      <c r="M148" s="205"/>
      <c r="N148" s="206"/>
      <c r="O148" s="206"/>
      <c r="P148" s="207">
        <f>P149</f>
        <v>0</v>
      </c>
      <c r="Q148" s="206"/>
      <c r="R148" s="207">
        <f>R149</f>
        <v>0</v>
      </c>
      <c r="S148" s="206"/>
      <c r="T148" s="208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83</v>
      </c>
      <c r="AT148" s="210" t="s">
        <v>74</v>
      </c>
      <c r="AU148" s="210" t="s">
        <v>85</v>
      </c>
      <c r="AY148" s="209" t="s">
        <v>117</v>
      </c>
      <c r="BK148" s="211">
        <f>BK149</f>
        <v>0</v>
      </c>
    </row>
    <row r="149" s="2" customFormat="1" ht="33" customHeight="1">
      <c r="A149" s="37"/>
      <c r="B149" s="38"/>
      <c r="C149" s="214" t="s">
        <v>195</v>
      </c>
      <c r="D149" s="214" t="s">
        <v>120</v>
      </c>
      <c r="E149" s="215" t="s">
        <v>196</v>
      </c>
      <c r="F149" s="216" t="s">
        <v>197</v>
      </c>
      <c r="G149" s="217" t="s">
        <v>198</v>
      </c>
      <c r="H149" s="218">
        <v>20</v>
      </c>
      <c r="I149" s="219"/>
      <c r="J149" s="220">
        <f>ROUND(I149*H149,2)</f>
        <v>0</v>
      </c>
      <c r="K149" s="216" t="s">
        <v>1</v>
      </c>
      <c r="L149" s="43"/>
      <c r="M149" s="221" t="s">
        <v>1</v>
      </c>
      <c r="N149" s="222" t="s">
        <v>40</v>
      </c>
      <c r="O149" s="90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5" t="s">
        <v>139</v>
      </c>
      <c r="AT149" s="225" t="s">
        <v>120</v>
      </c>
      <c r="AU149" s="225" t="s">
        <v>134</v>
      </c>
      <c r="AY149" s="16" t="s">
        <v>117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6" t="s">
        <v>83</v>
      </c>
      <c r="BK149" s="226">
        <f>ROUND(I149*H149,2)</f>
        <v>0</v>
      </c>
      <c r="BL149" s="16" t="s">
        <v>139</v>
      </c>
      <c r="BM149" s="225" t="s">
        <v>199</v>
      </c>
    </row>
    <row r="150" s="12" customFormat="1" ht="22.8" customHeight="1">
      <c r="A150" s="12"/>
      <c r="B150" s="199"/>
      <c r="C150" s="200"/>
      <c r="D150" s="201" t="s">
        <v>74</v>
      </c>
      <c r="E150" s="212" t="s">
        <v>200</v>
      </c>
      <c r="F150" s="212" t="s">
        <v>201</v>
      </c>
      <c r="G150" s="200"/>
      <c r="H150" s="200"/>
      <c r="I150" s="203"/>
      <c r="J150" s="213">
        <f>BK150</f>
        <v>0</v>
      </c>
      <c r="K150" s="200"/>
      <c r="L150" s="204"/>
      <c r="M150" s="205"/>
      <c r="N150" s="206"/>
      <c r="O150" s="206"/>
      <c r="P150" s="207">
        <f>SUM(P151:P154)</f>
        <v>0</v>
      </c>
      <c r="Q150" s="206"/>
      <c r="R150" s="207">
        <f>SUM(R151:R154)</f>
        <v>0</v>
      </c>
      <c r="S150" s="206"/>
      <c r="T150" s="208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143</v>
      </c>
      <c r="AT150" s="210" t="s">
        <v>74</v>
      </c>
      <c r="AU150" s="210" t="s">
        <v>83</v>
      </c>
      <c r="AY150" s="209" t="s">
        <v>117</v>
      </c>
      <c r="BK150" s="211">
        <f>SUM(BK151:BK154)</f>
        <v>0</v>
      </c>
    </row>
    <row r="151" s="2" customFormat="1" ht="16.5" customHeight="1">
      <c r="A151" s="37"/>
      <c r="B151" s="38"/>
      <c r="C151" s="214" t="s">
        <v>202</v>
      </c>
      <c r="D151" s="214" t="s">
        <v>120</v>
      </c>
      <c r="E151" s="215" t="s">
        <v>203</v>
      </c>
      <c r="F151" s="216" t="s">
        <v>201</v>
      </c>
      <c r="G151" s="217" t="s">
        <v>204</v>
      </c>
      <c r="H151" s="218">
        <v>1</v>
      </c>
      <c r="I151" s="219"/>
      <c r="J151" s="220">
        <f>ROUND(I151*H151,2)</f>
        <v>0</v>
      </c>
      <c r="K151" s="216" t="s">
        <v>1</v>
      </c>
      <c r="L151" s="43"/>
      <c r="M151" s="221" t="s">
        <v>1</v>
      </c>
      <c r="N151" s="222" t="s">
        <v>40</v>
      </c>
      <c r="O151" s="90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5" t="s">
        <v>205</v>
      </c>
      <c r="AT151" s="225" t="s">
        <v>120</v>
      </c>
      <c r="AU151" s="225" t="s">
        <v>85</v>
      </c>
      <c r="AY151" s="16" t="s">
        <v>117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6" t="s">
        <v>83</v>
      </c>
      <c r="BK151" s="226">
        <f>ROUND(I151*H151,2)</f>
        <v>0</v>
      </c>
      <c r="BL151" s="16" t="s">
        <v>205</v>
      </c>
      <c r="BM151" s="225" t="s">
        <v>206</v>
      </c>
    </row>
    <row r="152" s="2" customFormat="1" ht="16.5" customHeight="1">
      <c r="A152" s="37"/>
      <c r="B152" s="38"/>
      <c r="C152" s="214" t="s">
        <v>207</v>
      </c>
      <c r="D152" s="214" t="s">
        <v>120</v>
      </c>
      <c r="E152" s="215" t="s">
        <v>208</v>
      </c>
      <c r="F152" s="216" t="s">
        <v>209</v>
      </c>
      <c r="G152" s="217" t="s">
        <v>204</v>
      </c>
      <c r="H152" s="218">
        <v>1</v>
      </c>
      <c r="I152" s="219"/>
      <c r="J152" s="220">
        <f>ROUND(I152*H152,2)</f>
        <v>0</v>
      </c>
      <c r="K152" s="216" t="s">
        <v>1</v>
      </c>
      <c r="L152" s="43"/>
      <c r="M152" s="221" t="s">
        <v>1</v>
      </c>
      <c r="N152" s="222" t="s">
        <v>40</v>
      </c>
      <c r="O152" s="90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5" t="s">
        <v>205</v>
      </c>
      <c r="AT152" s="225" t="s">
        <v>120</v>
      </c>
      <c r="AU152" s="225" t="s">
        <v>85</v>
      </c>
      <c r="AY152" s="16" t="s">
        <v>117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6" t="s">
        <v>83</v>
      </c>
      <c r="BK152" s="226">
        <f>ROUND(I152*H152,2)</f>
        <v>0</v>
      </c>
      <c r="BL152" s="16" t="s">
        <v>205</v>
      </c>
      <c r="BM152" s="225" t="s">
        <v>210</v>
      </c>
    </row>
    <row r="153" s="2" customFormat="1" ht="16.5" customHeight="1">
      <c r="A153" s="37"/>
      <c r="B153" s="38"/>
      <c r="C153" s="214" t="s">
        <v>211</v>
      </c>
      <c r="D153" s="214" t="s">
        <v>120</v>
      </c>
      <c r="E153" s="215" t="s">
        <v>212</v>
      </c>
      <c r="F153" s="216" t="s">
        <v>213</v>
      </c>
      <c r="G153" s="217" t="s">
        <v>204</v>
      </c>
      <c r="H153" s="218">
        <v>1</v>
      </c>
      <c r="I153" s="219"/>
      <c r="J153" s="220">
        <f>ROUND(I153*H153,2)</f>
        <v>0</v>
      </c>
      <c r="K153" s="216" t="s">
        <v>1</v>
      </c>
      <c r="L153" s="43"/>
      <c r="M153" s="221" t="s">
        <v>1</v>
      </c>
      <c r="N153" s="222" t="s">
        <v>40</v>
      </c>
      <c r="O153" s="90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5" t="s">
        <v>205</v>
      </c>
      <c r="AT153" s="225" t="s">
        <v>120</v>
      </c>
      <c r="AU153" s="225" t="s">
        <v>85</v>
      </c>
      <c r="AY153" s="16" t="s">
        <v>117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83</v>
      </c>
      <c r="BK153" s="226">
        <f>ROUND(I153*H153,2)</f>
        <v>0</v>
      </c>
      <c r="BL153" s="16" t="s">
        <v>205</v>
      </c>
      <c r="BM153" s="225" t="s">
        <v>214</v>
      </c>
    </row>
    <row r="154" s="2" customFormat="1" ht="16.5" customHeight="1">
      <c r="A154" s="37"/>
      <c r="B154" s="38"/>
      <c r="C154" s="214" t="s">
        <v>7</v>
      </c>
      <c r="D154" s="214" t="s">
        <v>120</v>
      </c>
      <c r="E154" s="215" t="s">
        <v>215</v>
      </c>
      <c r="F154" s="216" t="s">
        <v>216</v>
      </c>
      <c r="G154" s="217" t="s">
        <v>204</v>
      </c>
      <c r="H154" s="218">
        <v>1</v>
      </c>
      <c r="I154" s="219"/>
      <c r="J154" s="220">
        <f>ROUND(I154*H154,2)</f>
        <v>0</v>
      </c>
      <c r="K154" s="216" t="s">
        <v>1</v>
      </c>
      <c r="L154" s="43"/>
      <c r="M154" s="221" t="s">
        <v>1</v>
      </c>
      <c r="N154" s="222" t="s">
        <v>40</v>
      </c>
      <c r="O154" s="90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5" t="s">
        <v>205</v>
      </c>
      <c r="AT154" s="225" t="s">
        <v>120</v>
      </c>
      <c r="AU154" s="225" t="s">
        <v>85</v>
      </c>
      <c r="AY154" s="16" t="s">
        <v>117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6" t="s">
        <v>83</v>
      </c>
      <c r="BK154" s="226">
        <f>ROUND(I154*H154,2)</f>
        <v>0</v>
      </c>
      <c r="BL154" s="16" t="s">
        <v>205</v>
      </c>
      <c r="BM154" s="225" t="s">
        <v>217</v>
      </c>
    </row>
    <row r="155" s="12" customFormat="1" ht="25.92" customHeight="1">
      <c r="A155" s="12"/>
      <c r="B155" s="199"/>
      <c r="C155" s="200"/>
      <c r="D155" s="201" t="s">
        <v>74</v>
      </c>
      <c r="E155" s="202" t="s">
        <v>129</v>
      </c>
      <c r="F155" s="202" t="s">
        <v>218</v>
      </c>
      <c r="G155" s="200"/>
      <c r="H155" s="200"/>
      <c r="I155" s="203"/>
      <c r="J155" s="187">
        <f>BK155</f>
        <v>0</v>
      </c>
      <c r="K155" s="200"/>
      <c r="L155" s="204"/>
      <c r="M155" s="205"/>
      <c r="N155" s="206"/>
      <c r="O155" s="206"/>
      <c r="P155" s="207">
        <f>P156+P208</f>
        <v>0</v>
      </c>
      <c r="Q155" s="206"/>
      <c r="R155" s="207">
        <f>R156+R208</f>
        <v>0.7594805</v>
      </c>
      <c r="S155" s="206"/>
      <c r="T155" s="208">
        <f>T156+T208</f>
        <v>3.0416000000000003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134</v>
      </c>
      <c r="AT155" s="210" t="s">
        <v>74</v>
      </c>
      <c r="AU155" s="210" t="s">
        <v>75</v>
      </c>
      <c r="AY155" s="209" t="s">
        <v>117</v>
      </c>
      <c r="BK155" s="211">
        <f>BK156+BK208</f>
        <v>0</v>
      </c>
    </row>
    <row r="156" s="12" customFormat="1" ht="22.8" customHeight="1">
      <c r="A156" s="12"/>
      <c r="B156" s="199"/>
      <c r="C156" s="200"/>
      <c r="D156" s="201" t="s">
        <v>74</v>
      </c>
      <c r="E156" s="212" t="s">
        <v>219</v>
      </c>
      <c r="F156" s="212" t="s">
        <v>220</v>
      </c>
      <c r="G156" s="200"/>
      <c r="H156" s="200"/>
      <c r="I156" s="203"/>
      <c r="J156" s="213">
        <f>BK156</f>
        <v>0</v>
      </c>
      <c r="K156" s="200"/>
      <c r="L156" s="204"/>
      <c r="M156" s="205"/>
      <c r="N156" s="206"/>
      <c r="O156" s="206"/>
      <c r="P156" s="207">
        <f>SUM(P157:P207)</f>
        <v>0</v>
      </c>
      <c r="Q156" s="206"/>
      <c r="R156" s="207">
        <f>SUM(R157:R207)</f>
        <v>0.48852499999999999</v>
      </c>
      <c r="S156" s="206"/>
      <c r="T156" s="208">
        <f>SUM(T157:T207)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134</v>
      </c>
      <c r="AT156" s="210" t="s">
        <v>74</v>
      </c>
      <c r="AU156" s="210" t="s">
        <v>83</v>
      </c>
      <c r="AY156" s="209" t="s">
        <v>117</v>
      </c>
      <c r="BK156" s="211">
        <f>SUM(BK157:BK207)</f>
        <v>0</v>
      </c>
    </row>
    <row r="157" s="2" customFormat="1" ht="33" customHeight="1">
      <c r="A157" s="37"/>
      <c r="B157" s="38"/>
      <c r="C157" s="214" t="s">
        <v>221</v>
      </c>
      <c r="D157" s="214" t="s">
        <v>120</v>
      </c>
      <c r="E157" s="215" t="s">
        <v>222</v>
      </c>
      <c r="F157" s="216" t="s">
        <v>223</v>
      </c>
      <c r="G157" s="217" t="s">
        <v>123</v>
      </c>
      <c r="H157" s="218">
        <v>288</v>
      </c>
      <c r="I157" s="219"/>
      <c r="J157" s="220">
        <f>ROUND(I157*H157,2)</f>
        <v>0</v>
      </c>
      <c r="K157" s="216" t="s">
        <v>124</v>
      </c>
      <c r="L157" s="43"/>
      <c r="M157" s="221" t="s">
        <v>1</v>
      </c>
      <c r="N157" s="222" t="s">
        <v>40</v>
      </c>
      <c r="O157" s="90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5" t="s">
        <v>224</v>
      </c>
      <c r="AT157" s="225" t="s">
        <v>120</v>
      </c>
      <c r="AU157" s="225" t="s">
        <v>85</v>
      </c>
      <c r="AY157" s="16" t="s">
        <v>117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6" t="s">
        <v>83</v>
      </c>
      <c r="BK157" s="226">
        <f>ROUND(I157*H157,2)</f>
        <v>0</v>
      </c>
      <c r="BL157" s="16" t="s">
        <v>224</v>
      </c>
      <c r="BM157" s="225" t="s">
        <v>225</v>
      </c>
    </row>
    <row r="158" s="2" customFormat="1">
      <c r="A158" s="37"/>
      <c r="B158" s="38"/>
      <c r="C158" s="39"/>
      <c r="D158" s="227" t="s">
        <v>127</v>
      </c>
      <c r="E158" s="39"/>
      <c r="F158" s="228" t="s">
        <v>226</v>
      </c>
      <c r="G158" s="39"/>
      <c r="H158" s="39"/>
      <c r="I158" s="229"/>
      <c r="J158" s="39"/>
      <c r="K158" s="39"/>
      <c r="L158" s="43"/>
      <c r="M158" s="230"/>
      <c r="N158" s="231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127</v>
      </c>
      <c r="AU158" s="16" t="s">
        <v>85</v>
      </c>
    </row>
    <row r="159" s="2" customFormat="1" ht="33" customHeight="1">
      <c r="A159" s="37"/>
      <c r="B159" s="38"/>
      <c r="C159" s="214" t="s">
        <v>227</v>
      </c>
      <c r="D159" s="214" t="s">
        <v>120</v>
      </c>
      <c r="E159" s="215" t="s">
        <v>228</v>
      </c>
      <c r="F159" s="216" t="s">
        <v>229</v>
      </c>
      <c r="G159" s="217" t="s">
        <v>123</v>
      </c>
      <c r="H159" s="218">
        <v>40</v>
      </c>
      <c r="I159" s="219"/>
      <c r="J159" s="220">
        <f>ROUND(I159*H159,2)</f>
        <v>0</v>
      </c>
      <c r="K159" s="216" t="s">
        <v>124</v>
      </c>
      <c r="L159" s="43"/>
      <c r="M159" s="221" t="s">
        <v>1</v>
      </c>
      <c r="N159" s="222" t="s">
        <v>40</v>
      </c>
      <c r="O159" s="90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5" t="s">
        <v>224</v>
      </c>
      <c r="AT159" s="225" t="s">
        <v>120</v>
      </c>
      <c r="AU159" s="225" t="s">
        <v>85</v>
      </c>
      <c r="AY159" s="16" t="s">
        <v>117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6" t="s">
        <v>83</v>
      </c>
      <c r="BK159" s="226">
        <f>ROUND(I159*H159,2)</f>
        <v>0</v>
      </c>
      <c r="BL159" s="16" t="s">
        <v>224</v>
      </c>
      <c r="BM159" s="225" t="s">
        <v>230</v>
      </c>
    </row>
    <row r="160" s="2" customFormat="1">
      <c r="A160" s="37"/>
      <c r="B160" s="38"/>
      <c r="C160" s="39"/>
      <c r="D160" s="227" t="s">
        <v>127</v>
      </c>
      <c r="E160" s="39"/>
      <c r="F160" s="228" t="s">
        <v>231</v>
      </c>
      <c r="G160" s="39"/>
      <c r="H160" s="39"/>
      <c r="I160" s="229"/>
      <c r="J160" s="39"/>
      <c r="K160" s="39"/>
      <c r="L160" s="43"/>
      <c r="M160" s="230"/>
      <c r="N160" s="231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127</v>
      </c>
      <c r="AU160" s="16" t="s">
        <v>85</v>
      </c>
    </row>
    <row r="161" s="2" customFormat="1" ht="33" customHeight="1">
      <c r="A161" s="37"/>
      <c r="B161" s="38"/>
      <c r="C161" s="214" t="s">
        <v>232</v>
      </c>
      <c r="D161" s="214" t="s">
        <v>120</v>
      </c>
      <c r="E161" s="215" t="s">
        <v>233</v>
      </c>
      <c r="F161" s="216" t="s">
        <v>234</v>
      </c>
      <c r="G161" s="217" t="s">
        <v>123</v>
      </c>
      <c r="H161" s="218">
        <v>8</v>
      </c>
      <c r="I161" s="219"/>
      <c r="J161" s="220">
        <f>ROUND(I161*H161,2)</f>
        <v>0</v>
      </c>
      <c r="K161" s="216" t="s">
        <v>124</v>
      </c>
      <c r="L161" s="43"/>
      <c r="M161" s="221" t="s">
        <v>1</v>
      </c>
      <c r="N161" s="222" t="s">
        <v>40</v>
      </c>
      <c r="O161" s="90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5" t="s">
        <v>224</v>
      </c>
      <c r="AT161" s="225" t="s">
        <v>120</v>
      </c>
      <c r="AU161" s="225" t="s">
        <v>85</v>
      </c>
      <c r="AY161" s="16" t="s">
        <v>117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6" t="s">
        <v>83</v>
      </c>
      <c r="BK161" s="226">
        <f>ROUND(I161*H161,2)</f>
        <v>0</v>
      </c>
      <c r="BL161" s="16" t="s">
        <v>224</v>
      </c>
      <c r="BM161" s="225" t="s">
        <v>235</v>
      </c>
    </row>
    <row r="162" s="2" customFormat="1">
      <c r="A162" s="37"/>
      <c r="B162" s="38"/>
      <c r="C162" s="39"/>
      <c r="D162" s="227" t="s">
        <v>127</v>
      </c>
      <c r="E162" s="39"/>
      <c r="F162" s="228" t="s">
        <v>236</v>
      </c>
      <c r="G162" s="39"/>
      <c r="H162" s="39"/>
      <c r="I162" s="229"/>
      <c r="J162" s="39"/>
      <c r="K162" s="39"/>
      <c r="L162" s="43"/>
      <c r="M162" s="230"/>
      <c r="N162" s="231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127</v>
      </c>
      <c r="AU162" s="16" t="s">
        <v>85</v>
      </c>
    </row>
    <row r="163" s="2" customFormat="1" ht="24.15" customHeight="1">
      <c r="A163" s="37"/>
      <c r="B163" s="38"/>
      <c r="C163" s="214" t="s">
        <v>237</v>
      </c>
      <c r="D163" s="214" t="s">
        <v>120</v>
      </c>
      <c r="E163" s="215" t="s">
        <v>238</v>
      </c>
      <c r="F163" s="216" t="s">
        <v>239</v>
      </c>
      <c r="G163" s="217" t="s">
        <v>123</v>
      </c>
      <c r="H163" s="218">
        <v>6</v>
      </c>
      <c r="I163" s="219"/>
      <c r="J163" s="220">
        <f>ROUND(I163*H163,2)</f>
        <v>0</v>
      </c>
      <c r="K163" s="216" t="s">
        <v>124</v>
      </c>
      <c r="L163" s="43"/>
      <c r="M163" s="221" t="s">
        <v>1</v>
      </c>
      <c r="N163" s="222" t="s">
        <v>40</v>
      </c>
      <c r="O163" s="90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5" t="s">
        <v>224</v>
      </c>
      <c r="AT163" s="225" t="s">
        <v>120</v>
      </c>
      <c r="AU163" s="225" t="s">
        <v>85</v>
      </c>
      <c r="AY163" s="16" t="s">
        <v>117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6" t="s">
        <v>83</v>
      </c>
      <c r="BK163" s="226">
        <f>ROUND(I163*H163,2)</f>
        <v>0</v>
      </c>
      <c r="BL163" s="16" t="s">
        <v>224</v>
      </c>
      <c r="BM163" s="225" t="s">
        <v>240</v>
      </c>
    </row>
    <row r="164" s="2" customFormat="1">
      <c r="A164" s="37"/>
      <c r="B164" s="38"/>
      <c r="C164" s="39"/>
      <c r="D164" s="227" t="s">
        <v>127</v>
      </c>
      <c r="E164" s="39"/>
      <c r="F164" s="228" t="s">
        <v>241</v>
      </c>
      <c r="G164" s="39"/>
      <c r="H164" s="39"/>
      <c r="I164" s="229"/>
      <c r="J164" s="39"/>
      <c r="K164" s="39"/>
      <c r="L164" s="43"/>
      <c r="M164" s="230"/>
      <c r="N164" s="231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127</v>
      </c>
      <c r="AU164" s="16" t="s">
        <v>85</v>
      </c>
    </row>
    <row r="165" s="2" customFormat="1" ht="16.5" customHeight="1">
      <c r="A165" s="37"/>
      <c r="B165" s="38"/>
      <c r="C165" s="232" t="s">
        <v>242</v>
      </c>
      <c r="D165" s="232" t="s">
        <v>129</v>
      </c>
      <c r="E165" s="233" t="s">
        <v>243</v>
      </c>
      <c r="F165" s="234" t="s">
        <v>244</v>
      </c>
      <c r="G165" s="235" t="s">
        <v>123</v>
      </c>
      <c r="H165" s="236">
        <v>3</v>
      </c>
      <c r="I165" s="237"/>
      <c r="J165" s="238">
        <f>ROUND(I165*H165,2)</f>
        <v>0</v>
      </c>
      <c r="K165" s="234" t="s">
        <v>1</v>
      </c>
      <c r="L165" s="239"/>
      <c r="M165" s="240" t="s">
        <v>1</v>
      </c>
      <c r="N165" s="241" t="s">
        <v>40</v>
      </c>
      <c r="O165" s="90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5" t="s">
        <v>245</v>
      </c>
      <c r="AT165" s="225" t="s">
        <v>129</v>
      </c>
      <c r="AU165" s="225" t="s">
        <v>85</v>
      </c>
      <c r="AY165" s="16" t="s">
        <v>117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6" t="s">
        <v>83</v>
      </c>
      <c r="BK165" s="226">
        <f>ROUND(I165*H165,2)</f>
        <v>0</v>
      </c>
      <c r="BL165" s="16" t="s">
        <v>245</v>
      </c>
      <c r="BM165" s="225" t="s">
        <v>246</v>
      </c>
    </row>
    <row r="166" s="2" customFormat="1" ht="16.5" customHeight="1">
      <c r="A166" s="37"/>
      <c r="B166" s="38"/>
      <c r="C166" s="232" t="s">
        <v>247</v>
      </c>
      <c r="D166" s="232" t="s">
        <v>129</v>
      </c>
      <c r="E166" s="233" t="s">
        <v>248</v>
      </c>
      <c r="F166" s="234" t="s">
        <v>249</v>
      </c>
      <c r="G166" s="235" t="s">
        <v>123</v>
      </c>
      <c r="H166" s="236">
        <v>3</v>
      </c>
      <c r="I166" s="237"/>
      <c r="J166" s="238">
        <f>ROUND(I166*H166,2)</f>
        <v>0</v>
      </c>
      <c r="K166" s="234" t="s">
        <v>1</v>
      </c>
      <c r="L166" s="239"/>
      <c r="M166" s="240" t="s">
        <v>1</v>
      </c>
      <c r="N166" s="241" t="s">
        <v>40</v>
      </c>
      <c r="O166" s="90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5" t="s">
        <v>245</v>
      </c>
      <c r="AT166" s="225" t="s">
        <v>129</v>
      </c>
      <c r="AU166" s="225" t="s">
        <v>85</v>
      </c>
      <c r="AY166" s="16" t="s">
        <v>117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6" t="s">
        <v>83</v>
      </c>
      <c r="BK166" s="226">
        <f>ROUND(I166*H166,2)</f>
        <v>0</v>
      </c>
      <c r="BL166" s="16" t="s">
        <v>245</v>
      </c>
      <c r="BM166" s="225" t="s">
        <v>250</v>
      </c>
    </row>
    <row r="167" s="2" customFormat="1" ht="37.8" customHeight="1">
      <c r="A167" s="37"/>
      <c r="B167" s="38"/>
      <c r="C167" s="214" t="s">
        <v>251</v>
      </c>
      <c r="D167" s="214" t="s">
        <v>120</v>
      </c>
      <c r="E167" s="215" t="s">
        <v>252</v>
      </c>
      <c r="F167" s="216" t="s">
        <v>253</v>
      </c>
      <c r="G167" s="217" t="s">
        <v>123</v>
      </c>
      <c r="H167" s="218">
        <v>1</v>
      </c>
      <c r="I167" s="219"/>
      <c r="J167" s="220">
        <f>ROUND(I167*H167,2)</f>
        <v>0</v>
      </c>
      <c r="K167" s="216" t="s">
        <v>124</v>
      </c>
      <c r="L167" s="43"/>
      <c r="M167" s="221" t="s">
        <v>1</v>
      </c>
      <c r="N167" s="222" t="s">
        <v>40</v>
      </c>
      <c r="O167" s="90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5" t="s">
        <v>224</v>
      </c>
      <c r="AT167" s="225" t="s">
        <v>120</v>
      </c>
      <c r="AU167" s="225" t="s">
        <v>85</v>
      </c>
      <c r="AY167" s="16" t="s">
        <v>117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6" t="s">
        <v>83</v>
      </c>
      <c r="BK167" s="226">
        <f>ROUND(I167*H167,2)</f>
        <v>0</v>
      </c>
      <c r="BL167" s="16" t="s">
        <v>224</v>
      </c>
      <c r="BM167" s="225" t="s">
        <v>254</v>
      </c>
    </row>
    <row r="168" s="2" customFormat="1">
      <c r="A168" s="37"/>
      <c r="B168" s="38"/>
      <c r="C168" s="39"/>
      <c r="D168" s="227" t="s">
        <v>127</v>
      </c>
      <c r="E168" s="39"/>
      <c r="F168" s="228" t="s">
        <v>255</v>
      </c>
      <c r="G168" s="39"/>
      <c r="H168" s="39"/>
      <c r="I168" s="229"/>
      <c r="J168" s="39"/>
      <c r="K168" s="39"/>
      <c r="L168" s="43"/>
      <c r="M168" s="230"/>
      <c r="N168" s="231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127</v>
      </c>
      <c r="AU168" s="16" t="s">
        <v>85</v>
      </c>
    </row>
    <row r="169" s="2" customFormat="1" ht="37.8" customHeight="1">
      <c r="A169" s="37"/>
      <c r="B169" s="38"/>
      <c r="C169" s="214" t="s">
        <v>256</v>
      </c>
      <c r="D169" s="214" t="s">
        <v>120</v>
      </c>
      <c r="E169" s="215" t="s">
        <v>257</v>
      </c>
      <c r="F169" s="216" t="s">
        <v>258</v>
      </c>
      <c r="G169" s="217" t="s">
        <v>123</v>
      </c>
      <c r="H169" s="218">
        <v>1</v>
      </c>
      <c r="I169" s="219"/>
      <c r="J169" s="220">
        <f>ROUND(I169*H169,2)</f>
        <v>0</v>
      </c>
      <c r="K169" s="216" t="s">
        <v>124</v>
      </c>
      <c r="L169" s="43"/>
      <c r="M169" s="221" t="s">
        <v>1</v>
      </c>
      <c r="N169" s="222" t="s">
        <v>40</v>
      </c>
      <c r="O169" s="90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5" t="s">
        <v>224</v>
      </c>
      <c r="AT169" s="225" t="s">
        <v>120</v>
      </c>
      <c r="AU169" s="225" t="s">
        <v>85</v>
      </c>
      <c r="AY169" s="16" t="s">
        <v>117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6" t="s">
        <v>83</v>
      </c>
      <c r="BK169" s="226">
        <f>ROUND(I169*H169,2)</f>
        <v>0</v>
      </c>
      <c r="BL169" s="16" t="s">
        <v>224</v>
      </c>
      <c r="BM169" s="225" t="s">
        <v>259</v>
      </c>
    </row>
    <row r="170" s="2" customFormat="1">
      <c r="A170" s="37"/>
      <c r="B170" s="38"/>
      <c r="C170" s="39"/>
      <c r="D170" s="227" t="s">
        <v>127</v>
      </c>
      <c r="E170" s="39"/>
      <c r="F170" s="228" t="s">
        <v>260</v>
      </c>
      <c r="G170" s="39"/>
      <c r="H170" s="39"/>
      <c r="I170" s="229"/>
      <c r="J170" s="39"/>
      <c r="K170" s="39"/>
      <c r="L170" s="43"/>
      <c r="M170" s="230"/>
      <c r="N170" s="231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127</v>
      </c>
      <c r="AU170" s="16" t="s">
        <v>85</v>
      </c>
    </row>
    <row r="171" s="2" customFormat="1" ht="37.8" customHeight="1">
      <c r="A171" s="37"/>
      <c r="B171" s="38"/>
      <c r="C171" s="232" t="s">
        <v>261</v>
      </c>
      <c r="D171" s="232" t="s">
        <v>129</v>
      </c>
      <c r="E171" s="233" t="s">
        <v>262</v>
      </c>
      <c r="F171" s="234" t="s">
        <v>263</v>
      </c>
      <c r="G171" s="235" t="s">
        <v>123</v>
      </c>
      <c r="H171" s="236">
        <v>1</v>
      </c>
      <c r="I171" s="237"/>
      <c r="J171" s="238">
        <f>ROUND(I171*H171,2)</f>
        <v>0</v>
      </c>
      <c r="K171" s="234" t="s">
        <v>124</v>
      </c>
      <c r="L171" s="239"/>
      <c r="M171" s="240" t="s">
        <v>1</v>
      </c>
      <c r="N171" s="241" t="s">
        <v>40</v>
      </c>
      <c r="O171" s="90"/>
      <c r="P171" s="223">
        <f>O171*H171</f>
        <v>0</v>
      </c>
      <c r="Q171" s="223">
        <v>0.014999999999999999</v>
      </c>
      <c r="R171" s="223">
        <f>Q171*H171</f>
        <v>0.014999999999999999</v>
      </c>
      <c r="S171" s="223">
        <v>0</v>
      </c>
      <c r="T171" s="22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5" t="s">
        <v>245</v>
      </c>
      <c r="AT171" s="225" t="s">
        <v>129</v>
      </c>
      <c r="AU171" s="225" t="s">
        <v>85</v>
      </c>
      <c r="AY171" s="16" t="s">
        <v>117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6" t="s">
        <v>83</v>
      </c>
      <c r="BK171" s="226">
        <f>ROUND(I171*H171,2)</f>
        <v>0</v>
      </c>
      <c r="BL171" s="16" t="s">
        <v>245</v>
      </c>
      <c r="BM171" s="225" t="s">
        <v>264</v>
      </c>
    </row>
    <row r="172" s="2" customFormat="1" ht="24.15" customHeight="1">
      <c r="A172" s="37"/>
      <c r="B172" s="38"/>
      <c r="C172" s="214" t="s">
        <v>265</v>
      </c>
      <c r="D172" s="214" t="s">
        <v>120</v>
      </c>
      <c r="E172" s="215" t="s">
        <v>266</v>
      </c>
      <c r="F172" s="216" t="s">
        <v>267</v>
      </c>
      <c r="G172" s="217" t="s">
        <v>123</v>
      </c>
      <c r="H172" s="218">
        <v>4</v>
      </c>
      <c r="I172" s="219"/>
      <c r="J172" s="220">
        <f>ROUND(I172*H172,2)</f>
        <v>0</v>
      </c>
      <c r="K172" s="216" t="s">
        <v>124</v>
      </c>
      <c r="L172" s="43"/>
      <c r="M172" s="221" t="s">
        <v>1</v>
      </c>
      <c r="N172" s="222" t="s">
        <v>40</v>
      </c>
      <c r="O172" s="90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5" t="s">
        <v>224</v>
      </c>
      <c r="AT172" s="225" t="s">
        <v>120</v>
      </c>
      <c r="AU172" s="225" t="s">
        <v>85</v>
      </c>
      <c r="AY172" s="16" t="s">
        <v>117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6" t="s">
        <v>83</v>
      </c>
      <c r="BK172" s="226">
        <f>ROUND(I172*H172,2)</f>
        <v>0</v>
      </c>
      <c r="BL172" s="16" t="s">
        <v>224</v>
      </c>
      <c r="BM172" s="225" t="s">
        <v>268</v>
      </c>
    </row>
    <row r="173" s="2" customFormat="1">
      <c r="A173" s="37"/>
      <c r="B173" s="38"/>
      <c r="C173" s="39"/>
      <c r="D173" s="227" t="s">
        <v>127</v>
      </c>
      <c r="E173" s="39"/>
      <c r="F173" s="228" t="s">
        <v>269</v>
      </c>
      <c r="G173" s="39"/>
      <c r="H173" s="39"/>
      <c r="I173" s="229"/>
      <c r="J173" s="39"/>
      <c r="K173" s="39"/>
      <c r="L173" s="43"/>
      <c r="M173" s="230"/>
      <c r="N173" s="231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127</v>
      </c>
      <c r="AU173" s="16" t="s">
        <v>85</v>
      </c>
    </row>
    <row r="174" s="2" customFormat="1" ht="24.15" customHeight="1">
      <c r="A174" s="37"/>
      <c r="B174" s="38"/>
      <c r="C174" s="232" t="s">
        <v>132</v>
      </c>
      <c r="D174" s="232" t="s">
        <v>129</v>
      </c>
      <c r="E174" s="233" t="s">
        <v>270</v>
      </c>
      <c r="F174" s="234" t="s">
        <v>271</v>
      </c>
      <c r="G174" s="235" t="s">
        <v>123</v>
      </c>
      <c r="H174" s="236">
        <v>4</v>
      </c>
      <c r="I174" s="237"/>
      <c r="J174" s="238">
        <f>ROUND(I174*H174,2)</f>
        <v>0</v>
      </c>
      <c r="K174" s="234" t="s">
        <v>1</v>
      </c>
      <c r="L174" s="239"/>
      <c r="M174" s="240" t="s">
        <v>1</v>
      </c>
      <c r="N174" s="241" t="s">
        <v>40</v>
      </c>
      <c r="O174" s="90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5" t="s">
        <v>245</v>
      </c>
      <c r="AT174" s="225" t="s">
        <v>129</v>
      </c>
      <c r="AU174" s="225" t="s">
        <v>85</v>
      </c>
      <c r="AY174" s="16" t="s">
        <v>117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6" t="s">
        <v>83</v>
      </c>
      <c r="BK174" s="226">
        <f>ROUND(I174*H174,2)</f>
        <v>0</v>
      </c>
      <c r="BL174" s="16" t="s">
        <v>245</v>
      </c>
      <c r="BM174" s="225" t="s">
        <v>272</v>
      </c>
    </row>
    <row r="175" s="2" customFormat="1" ht="16.5" customHeight="1">
      <c r="A175" s="37"/>
      <c r="B175" s="38"/>
      <c r="C175" s="232" t="s">
        <v>273</v>
      </c>
      <c r="D175" s="232" t="s">
        <v>129</v>
      </c>
      <c r="E175" s="233" t="s">
        <v>274</v>
      </c>
      <c r="F175" s="234" t="s">
        <v>275</v>
      </c>
      <c r="G175" s="235" t="s">
        <v>123</v>
      </c>
      <c r="H175" s="236">
        <v>4</v>
      </c>
      <c r="I175" s="237"/>
      <c r="J175" s="238">
        <f>ROUND(I175*H175,2)</f>
        <v>0</v>
      </c>
      <c r="K175" s="234" t="s">
        <v>1</v>
      </c>
      <c r="L175" s="239"/>
      <c r="M175" s="240" t="s">
        <v>1</v>
      </c>
      <c r="N175" s="241" t="s">
        <v>40</v>
      </c>
      <c r="O175" s="90"/>
      <c r="P175" s="223">
        <f>O175*H175</f>
        <v>0</v>
      </c>
      <c r="Q175" s="223">
        <v>0.01</v>
      </c>
      <c r="R175" s="223">
        <f>Q175*H175</f>
        <v>0.040000000000000001</v>
      </c>
      <c r="S175" s="223">
        <v>0</v>
      </c>
      <c r="T175" s="22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5" t="s">
        <v>245</v>
      </c>
      <c r="AT175" s="225" t="s">
        <v>129</v>
      </c>
      <c r="AU175" s="225" t="s">
        <v>85</v>
      </c>
      <c r="AY175" s="16" t="s">
        <v>117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6" t="s">
        <v>83</v>
      </c>
      <c r="BK175" s="226">
        <f>ROUND(I175*H175,2)</f>
        <v>0</v>
      </c>
      <c r="BL175" s="16" t="s">
        <v>245</v>
      </c>
      <c r="BM175" s="225" t="s">
        <v>276</v>
      </c>
    </row>
    <row r="176" s="2" customFormat="1" ht="16.5" customHeight="1">
      <c r="A176" s="37"/>
      <c r="B176" s="38"/>
      <c r="C176" s="232" t="s">
        <v>277</v>
      </c>
      <c r="D176" s="232" t="s">
        <v>129</v>
      </c>
      <c r="E176" s="233" t="s">
        <v>278</v>
      </c>
      <c r="F176" s="234" t="s">
        <v>279</v>
      </c>
      <c r="G176" s="235" t="s">
        <v>123</v>
      </c>
      <c r="H176" s="236">
        <v>4</v>
      </c>
      <c r="I176" s="237"/>
      <c r="J176" s="238">
        <f>ROUND(I176*H176,2)</f>
        <v>0</v>
      </c>
      <c r="K176" s="234" t="s">
        <v>1</v>
      </c>
      <c r="L176" s="239"/>
      <c r="M176" s="240" t="s">
        <v>1</v>
      </c>
      <c r="N176" s="241" t="s">
        <v>40</v>
      </c>
      <c r="O176" s="90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5" t="s">
        <v>245</v>
      </c>
      <c r="AT176" s="225" t="s">
        <v>129</v>
      </c>
      <c r="AU176" s="225" t="s">
        <v>85</v>
      </c>
      <c r="AY176" s="16" t="s">
        <v>117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6" t="s">
        <v>83</v>
      </c>
      <c r="BK176" s="226">
        <f>ROUND(I176*H176,2)</f>
        <v>0</v>
      </c>
      <c r="BL176" s="16" t="s">
        <v>245</v>
      </c>
      <c r="BM176" s="225" t="s">
        <v>280</v>
      </c>
    </row>
    <row r="177" s="2" customFormat="1" ht="24.15" customHeight="1">
      <c r="A177" s="37"/>
      <c r="B177" s="38"/>
      <c r="C177" s="214" t="s">
        <v>281</v>
      </c>
      <c r="D177" s="214" t="s">
        <v>120</v>
      </c>
      <c r="E177" s="215" t="s">
        <v>282</v>
      </c>
      <c r="F177" s="216" t="s">
        <v>283</v>
      </c>
      <c r="G177" s="217" t="s">
        <v>123</v>
      </c>
      <c r="H177" s="218">
        <v>2</v>
      </c>
      <c r="I177" s="219"/>
      <c r="J177" s="220">
        <f>ROUND(I177*H177,2)</f>
        <v>0</v>
      </c>
      <c r="K177" s="216" t="s">
        <v>124</v>
      </c>
      <c r="L177" s="43"/>
      <c r="M177" s="221" t="s">
        <v>1</v>
      </c>
      <c r="N177" s="222" t="s">
        <v>40</v>
      </c>
      <c r="O177" s="90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5" t="s">
        <v>224</v>
      </c>
      <c r="AT177" s="225" t="s">
        <v>120</v>
      </c>
      <c r="AU177" s="225" t="s">
        <v>85</v>
      </c>
      <c r="AY177" s="16" t="s">
        <v>117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6" t="s">
        <v>83</v>
      </c>
      <c r="BK177" s="226">
        <f>ROUND(I177*H177,2)</f>
        <v>0</v>
      </c>
      <c r="BL177" s="16" t="s">
        <v>224</v>
      </c>
      <c r="BM177" s="225" t="s">
        <v>284</v>
      </c>
    </row>
    <row r="178" s="2" customFormat="1">
      <c r="A178" s="37"/>
      <c r="B178" s="38"/>
      <c r="C178" s="39"/>
      <c r="D178" s="227" t="s">
        <v>127</v>
      </c>
      <c r="E178" s="39"/>
      <c r="F178" s="228" t="s">
        <v>285</v>
      </c>
      <c r="G178" s="39"/>
      <c r="H178" s="39"/>
      <c r="I178" s="229"/>
      <c r="J178" s="39"/>
      <c r="K178" s="39"/>
      <c r="L178" s="43"/>
      <c r="M178" s="230"/>
      <c r="N178" s="231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127</v>
      </c>
      <c r="AU178" s="16" t="s">
        <v>85</v>
      </c>
    </row>
    <row r="179" s="2" customFormat="1" ht="24.15" customHeight="1">
      <c r="A179" s="37"/>
      <c r="B179" s="38"/>
      <c r="C179" s="232" t="s">
        <v>286</v>
      </c>
      <c r="D179" s="232" t="s">
        <v>129</v>
      </c>
      <c r="E179" s="233" t="s">
        <v>287</v>
      </c>
      <c r="F179" s="234" t="s">
        <v>288</v>
      </c>
      <c r="G179" s="235" t="s">
        <v>123</v>
      </c>
      <c r="H179" s="236">
        <v>2</v>
      </c>
      <c r="I179" s="237"/>
      <c r="J179" s="238">
        <f>ROUND(I179*H179,2)</f>
        <v>0</v>
      </c>
      <c r="K179" s="234" t="s">
        <v>1</v>
      </c>
      <c r="L179" s="239"/>
      <c r="M179" s="240" t="s">
        <v>1</v>
      </c>
      <c r="N179" s="241" t="s">
        <v>40</v>
      </c>
      <c r="O179" s="90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5" t="s">
        <v>245</v>
      </c>
      <c r="AT179" s="225" t="s">
        <v>129</v>
      </c>
      <c r="AU179" s="225" t="s">
        <v>85</v>
      </c>
      <c r="AY179" s="16" t="s">
        <v>117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6" t="s">
        <v>83</v>
      </c>
      <c r="BK179" s="226">
        <f>ROUND(I179*H179,2)</f>
        <v>0</v>
      </c>
      <c r="BL179" s="16" t="s">
        <v>245</v>
      </c>
      <c r="BM179" s="225" t="s">
        <v>289</v>
      </c>
    </row>
    <row r="180" s="2" customFormat="1" ht="21.75" customHeight="1">
      <c r="A180" s="37"/>
      <c r="B180" s="38"/>
      <c r="C180" s="214" t="s">
        <v>290</v>
      </c>
      <c r="D180" s="214" t="s">
        <v>120</v>
      </c>
      <c r="E180" s="215" t="s">
        <v>291</v>
      </c>
      <c r="F180" s="216" t="s">
        <v>292</v>
      </c>
      <c r="G180" s="217" t="s">
        <v>123</v>
      </c>
      <c r="H180" s="218">
        <v>2</v>
      </c>
      <c r="I180" s="219"/>
      <c r="J180" s="220">
        <f>ROUND(I180*H180,2)</f>
        <v>0</v>
      </c>
      <c r="K180" s="216" t="s">
        <v>124</v>
      </c>
      <c r="L180" s="43"/>
      <c r="M180" s="221" t="s">
        <v>1</v>
      </c>
      <c r="N180" s="222" t="s">
        <v>40</v>
      </c>
      <c r="O180" s="90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5" t="s">
        <v>224</v>
      </c>
      <c r="AT180" s="225" t="s">
        <v>120</v>
      </c>
      <c r="AU180" s="225" t="s">
        <v>85</v>
      </c>
      <c r="AY180" s="16" t="s">
        <v>117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6" t="s">
        <v>83</v>
      </c>
      <c r="BK180" s="226">
        <f>ROUND(I180*H180,2)</f>
        <v>0</v>
      </c>
      <c r="BL180" s="16" t="s">
        <v>224</v>
      </c>
      <c r="BM180" s="225" t="s">
        <v>293</v>
      </c>
    </row>
    <row r="181" s="2" customFormat="1">
      <c r="A181" s="37"/>
      <c r="B181" s="38"/>
      <c r="C181" s="39"/>
      <c r="D181" s="227" t="s">
        <v>127</v>
      </c>
      <c r="E181" s="39"/>
      <c r="F181" s="228" t="s">
        <v>294</v>
      </c>
      <c r="G181" s="39"/>
      <c r="H181" s="39"/>
      <c r="I181" s="229"/>
      <c r="J181" s="39"/>
      <c r="K181" s="39"/>
      <c r="L181" s="43"/>
      <c r="M181" s="230"/>
      <c r="N181" s="231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127</v>
      </c>
      <c r="AU181" s="16" t="s">
        <v>85</v>
      </c>
    </row>
    <row r="182" s="2" customFormat="1" ht="24.15" customHeight="1">
      <c r="A182" s="37"/>
      <c r="B182" s="38"/>
      <c r="C182" s="232" t="s">
        <v>295</v>
      </c>
      <c r="D182" s="232" t="s">
        <v>129</v>
      </c>
      <c r="E182" s="233" t="s">
        <v>296</v>
      </c>
      <c r="F182" s="234" t="s">
        <v>297</v>
      </c>
      <c r="G182" s="235" t="s">
        <v>123</v>
      </c>
      <c r="H182" s="236">
        <v>2</v>
      </c>
      <c r="I182" s="237"/>
      <c r="J182" s="238">
        <f>ROUND(I182*H182,2)</f>
        <v>0</v>
      </c>
      <c r="K182" s="234" t="s">
        <v>1</v>
      </c>
      <c r="L182" s="239"/>
      <c r="M182" s="240" t="s">
        <v>1</v>
      </c>
      <c r="N182" s="241" t="s">
        <v>40</v>
      </c>
      <c r="O182" s="90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5" t="s">
        <v>245</v>
      </c>
      <c r="AT182" s="225" t="s">
        <v>129</v>
      </c>
      <c r="AU182" s="225" t="s">
        <v>85</v>
      </c>
      <c r="AY182" s="16" t="s">
        <v>117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6" t="s">
        <v>83</v>
      </c>
      <c r="BK182" s="226">
        <f>ROUND(I182*H182,2)</f>
        <v>0</v>
      </c>
      <c r="BL182" s="16" t="s">
        <v>245</v>
      </c>
      <c r="BM182" s="225" t="s">
        <v>298</v>
      </c>
    </row>
    <row r="183" s="2" customFormat="1" ht="44.25" customHeight="1">
      <c r="A183" s="37"/>
      <c r="B183" s="38"/>
      <c r="C183" s="214" t="s">
        <v>299</v>
      </c>
      <c r="D183" s="214" t="s">
        <v>120</v>
      </c>
      <c r="E183" s="215" t="s">
        <v>300</v>
      </c>
      <c r="F183" s="216" t="s">
        <v>301</v>
      </c>
      <c r="G183" s="217" t="s">
        <v>302</v>
      </c>
      <c r="H183" s="218">
        <v>10</v>
      </c>
      <c r="I183" s="219"/>
      <c r="J183" s="220">
        <f>ROUND(I183*H183,2)</f>
        <v>0</v>
      </c>
      <c r="K183" s="216" t="s">
        <v>124</v>
      </c>
      <c r="L183" s="43"/>
      <c r="M183" s="221" t="s">
        <v>1</v>
      </c>
      <c r="N183" s="222" t="s">
        <v>40</v>
      </c>
      <c r="O183" s="90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5" t="s">
        <v>224</v>
      </c>
      <c r="AT183" s="225" t="s">
        <v>120</v>
      </c>
      <c r="AU183" s="225" t="s">
        <v>85</v>
      </c>
      <c r="AY183" s="16" t="s">
        <v>117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6" t="s">
        <v>83</v>
      </c>
      <c r="BK183" s="226">
        <f>ROUND(I183*H183,2)</f>
        <v>0</v>
      </c>
      <c r="BL183" s="16" t="s">
        <v>224</v>
      </c>
      <c r="BM183" s="225" t="s">
        <v>303</v>
      </c>
    </row>
    <row r="184" s="2" customFormat="1">
      <c r="A184" s="37"/>
      <c r="B184" s="38"/>
      <c r="C184" s="39"/>
      <c r="D184" s="227" t="s">
        <v>127</v>
      </c>
      <c r="E184" s="39"/>
      <c r="F184" s="228" t="s">
        <v>304</v>
      </c>
      <c r="G184" s="39"/>
      <c r="H184" s="39"/>
      <c r="I184" s="229"/>
      <c r="J184" s="39"/>
      <c r="K184" s="39"/>
      <c r="L184" s="43"/>
      <c r="M184" s="230"/>
      <c r="N184" s="231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127</v>
      </c>
      <c r="AU184" s="16" t="s">
        <v>85</v>
      </c>
    </row>
    <row r="185" s="2" customFormat="1" ht="16.5" customHeight="1">
      <c r="A185" s="37"/>
      <c r="B185" s="38"/>
      <c r="C185" s="232" t="s">
        <v>305</v>
      </c>
      <c r="D185" s="232" t="s">
        <v>129</v>
      </c>
      <c r="E185" s="233" t="s">
        <v>306</v>
      </c>
      <c r="F185" s="234" t="s">
        <v>307</v>
      </c>
      <c r="G185" s="235" t="s">
        <v>308</v>
      </c>
      <c r="H185" s="236">
        <v>10</v>
      </c>
      <c r="I185" s="237"/>
      <c r="J185" s="238">
        <f>ROUND(I185*H185,2)</f>
        <v>0</v>
      </c>
      <c r="K185" s="234" t="s">
        <v>124</v>
      </c>
      <c r="L185" s="239"/>
      <c r="M185" s="240" t="s">
        <v>1</v>
      </c>
      <c r="N185" s="241" t="s">
        <v>40</v>
      </c>
      <c r="O185" s="90"/>
      <c r="P185" s="223">
        <f>O185*H185</f>
        <v>0</v>
      </c>
      <c r="Q185" s="223">
        <v>0.001</v>
      </c>
      <c r="R185" s="223">
        <f>Q185*H185</f>
        <v>0.01</v>
      </c>
      <c r="S185" s="223">
        <v>0</v>
      </c>
      <c r="T185" s="22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5" t="s">
        <v>245</v>
      </c>
      <c r="AT185" s="225" t="s">
        <v>129</v>
      </c>
      <c r="AU185" s="225" t="s">
        <v>85</v>
      </c>
      <c r="AY185" s="16" t="s">
        <v>117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6" t="s">
        <v>83</v>
      </c>
      <c r="BK185" s="226">
        <f>ROUND(I185*H185,2)</f>
        <v>0</v>
      </c>
      <c r="BL185" s="16" t="s">
        <v>245</v>
      </c>
      <c r="BM185" s="225" t="s">
        <v>309</v>
      </c>
    </row>
    <row r="186" s="2" customFormat="1" ht="49.05" customHeight="1">
      <c r="A186" s="37"/>
      <c r="B186" s="38"/>
      <c r="C186" s="214" t="s">
        <v>310</v>
      </c>
      <c r="D186" s="214" t="s">
        <v>120</v>
      </c>
      <c r="E186" s="215" t="s">
        <v>311</v>
      </c>
      <c r="F186" s="216" t="s">
        <v>312</v>
      </c>
      <c r="G186" s="217" t="s">
        <v>302</v>
      </c>
      <c r="H186" s="218">
        <v>100</v>
      </c>
      <c r="I186" s="219"/>
      <c r="J186" s="220">
        <f>ROUND(I186*H186,2)</f>
        <v>0</v>
      </c>
      <c r="K186" s="216" t="s">
        <v>124</v>
      </c>
      <c r="L186" s="43"/>
      <c r="M186" s="221" t="s">
        <v>1</v>
      </c>
      <c r="N186" s="222" t="s">
        <v>40</v>
      </c>
      <c r="O186" s="90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5" t="s">
        <v>224</v>
      </c>
      <c r="AT186" s="225" t="s">
        <v>120</v>
      </c>
      <c r="AU186" s="225" t="s">
        <v>85</v>
      </c>
      <c r="AY186" s="16" t="s">
        <v>117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6" t="s">
        <v>83</v>
      </c>
      <c r="BK186" s="226">
        <f>ROUND(I186*H186,2)</f>
        <v>0</v>
      </c>
      <c r="BL186" s="16" t="s">
        <v>224</v>
      </c>
      <c r="BM186" s="225" t="s">
        <v>313</v>
      </c>
    </row>
    <row r="187" s="2" customFormat="1">
      <c r="A187" s="37"/>
      <c r="B187" s="38"/>
      <c r="C187" s="39"/>
      <c r="D187" s="227" t="s">
        <v>127</v>
      </c>
      <c r="E187" s="39"/>
      <c r="F187" s="228" t="s">
        <v>314</v>
      </c>
      <c r="G187" s="39"/>
      <c r="H187" s="39"/>
      <c r="I187" s="229"/>
      <c r="J187" s="39"/>
      <c r="K187" s="39"/>
      <c r="L187" s="43"/>
      <c r="M187" s="230"/>
      <c r="N187" s="231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127</v>
      </c>
      <c r="AU187" s="16" t="s">
        <v>85</v>
      </c>
    </row>
    <row r="188" s="2" customFormat="1" ht="16.5" customHeight="1">
      <c r="A188" s="37"/>
      <c r="B188" s="38"/>
      <c r="C188" s="232" t="s">
        <v>315</v>
      </c>
      <c r="D188" s="232" t="s">
        <v>129</v>
      </c>
      <c r="E188" s="233" t="s">
        <v>316</v>
      </c>
      <c r="F188" s="234" t="s">
        <v>317</v>
      </c>
      <c r="G188" s="235" t="s">
        <v>308</v>
      </c>
      <c r="H188" s="236">
        <v>100</v>
      </c>
      <c r="I188" s="237"/>
      <c r="J188" s="238">
        <f>ROUND(I188*H188,2)</f>
        <v>0</v>
      </c>
      <c r="K188" s="234" t="s">
        <v>124</v>
      </c>
      <c r="L188" s="239"/>
      <c r="M188" s="240" t="s">
        <v>1</v>
      </c>
      <c r="N188" s="241" t="s">
        <v>40</v>
      </c>
      <c r="O188" s="90"/>
      <c r="P188" s="223">
        <f>O188*H188</f>
        <v>0</v>
      </c>
      <c r="Q188" s="223">
        <v>0.001</v>
      </c>
      <c r="R188" s="223">
        <f>Q188*H188</f>
        <v>0.10000000000000001</v>
      </c>
      <c r="S188" s="223">
        <v>0</v>
      </c>
      <c r="T188" s="22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5" t="s">
        <v>245</v>
      </c>
      <c r="AT188" s="225" t="s">
        <v>129</v>
      </c>
      <c r="AU188" s="225" t="s">
        <v>85</v>
      </c>
      <c r="AY188" s="16" t="s">
        <v>117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6" t="s">
        <v>83</v>
      </c>
      <c r="BK188" s="226">
        <f>ROUND(I188*H188,2)</f>
        <v>0</v>
      </c>
      <c r="BL188" s="16" t="s">
        <v>245</v>
      </c>
      <c r="BM188" s="225" t="s">
        <v>318</v>
      </c>
    </row>
    <row r="189" s="2" customFormat="1" ht="24.15" customHeight="1">
      <c r="A189" s="37"/>
      <c r="B189" s="38"/>
      <c r="C189" s="232" t="s">
        <v>319</v>
      </c>
      <c r="D189" s="232" t="s">
        <v>129</v>
      </c>
      <c r="E189" s="233" t="s">
        <v>320</v>
      </c>
      <c r="F189" s="234" t="s">
        <v>321</v>
      </c>
      <c r="G189" s="235" t="s">
        <v>123</v>
      </c>
      <c r="H189" s="236">
        <v>1</v>
      </c>
      <c r="I189" s="237"/>
      <c r="J189" s="238">
        <f>ROUND(I189*H189,2)</f>
        <v>0</v>
      </c>
      <c r="K189" s="234" t="s">
        <v>124</v>
      </c>
      <c r="L189" s="239"/>
      <c r="M189" s="240" t="s">
        <v>1</v>
      </c>
      <c r="N189" s="241" t="s">
        <v>40</v>
      </c>
      <c r="O189" s="90"/>
      <c r="P189" s="223">
        <f>O189*H189</f>
        <v>0</v>
      </c>
      <c r="Q189" s="223">
        <v>0.00025999999999999998</v>
      </c>
      <c r="R189" s="223">
        <f>Q189*H189</f>
        <v>0.00025999999999999998</v>
      </c>
      <c r="S189" s="223">
        <v>0</v>
      </c>
      <c r="T189" s="22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5" t="s">
        <v>245</v>
      </c>
      <c r="AT189" s="225" t="s">
        <v>129</v>
      </c>
      <c r="AU189" s="225" t="s">
        <v>85</v>
      </c>
      <c r="AY189" s="16" t="s">
        <v>117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6" t="s">
        <v>83</v>
      </c>
      <c r="BK189" s="226">
        <f>ROUND(I189*H189,2)</f>
        <v>0</v>
      </c>
      <c r="BL189" s="16" t="s">
        <v>245</v>
      </c>
      <c r="BM189" s="225" t="s">
        <v>322</v>
      </c>
    </row>
    <row r="190" s="2" customFormat="1" ht="24.15" customHeight="1">
      <c r="A190" s="37"/>
      <c r="B190" s="38"/>
      <c r="C190" s="214" t="s">
        <v>323</v>
      </c>
      <c r="D190" s="214" t="s">
        <v>120</v>
      </c>
      <c r="E190" s="215" t="s">
        <v>324</v>
      </c>
      <c r="F190" s="216" t="s">
        <v>325</v>
      </c>
      <c r="G190" s="217" t="s">
        <v>123</v>
      </c>
      <c r="H190" s="218">
        <v>5</v>
      </c>
      <c r="I190" s="219"/>
      <c r="J190" s="220">
        <f>ROUND(I190*H190,2)</f>
        <v>0</v>
      </c>
      <c r="K190" s="216" t="s">
        <v>124</v>
      </c>
      <c r="L190" s="43"/>
      <c r="M190" s="221" t="s">
        <v>1</v>
      </c>
      <c r="N190" s="222" t="s">
        <v>40</v>
      </c>
      <c r="O190" s="90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5" t="s">
        <v>224</v>
      </c>
      <c r="AT190" s="225" t="s">
        <v>120</v>
      </c>
      <c r="AU190" s="225" t="s">
        <v>85</v>
      </c>
      <c r="AY190" s="16" t="s">
        <v>117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6" t="s">
        <v>83</v>
      </c>
      <c r="BK190" s="226">
        <f>ROUND(I190*H190,2)</f>
        <v>0</v>
      </c>
      <c r="BL190" s="16" t="s">
        <v>224</v>
      </c>
      <c r="BM190" s="225" t="s">
        <v>326</v>
      </c>
    </row>
    <row r="191" s="2" customFormat="1">
      <c r="A191" s="37"/>
      <c r="B191" s="38"/>
      <c r="C191" s="39"/>
      <c r="D191" s="227" t="s">
        <v>127</v>
      </c>
      <c r="E191" s="39"/>
      <c r="F191" s="228" t="s">
        <v>327</v>
      </c>
      <c r="G191" s="39"/>
      <c r="H191" s="39"/>
      <c r="I191" s="229"/>
      <c r="J191" s="39"/>
      <c r="K191" s="39"/>
      <c r="L191" s="43"/>
      <c r="M191" s="230"/>
      <c r="N191" s="231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127</v>
      </c>
      <c r="AU191" s="16" t="s">
        <v>85</v>
      </c>
    </row>
    <row r="192" s="2" customFormat="1" ht="16.5" customHeight="1">
      <c r="A192" s="37"/>
      <c r="B192" s="38"/>
      <c r="C192" s="232" t="s">
        <v>328</v>
      </c>
      <c r="D192" s="232" t="s">
        <v>129</v>
      </c>
      <c r="E192" s="233" t="s">
        <v>329</v>
      </c>
      <c r="F192" s="234" t="s">
        <v>330</v>
      </c>
      <c r="G192" s="235" t="s">
        <v>123</v>
      </c>
      <c r="H192" s="236">
        <v>5</v>
      </c>
      <c r="I192" s="237"/>
      <c r="J192" s="238">
        <f>ROUND(I192*H192,2)</f>
        <v>0</v>
      </c>
      <c r="K192" s="234" t="s">
        <v>1</v>
      </c>
      <c r="L192" s="239"/>
      <c r="M192" s="240" t="s">
        <v>1</v>
      </c>
      <c r="N192" s="241" t="s">
        <v>40</v>
      </c>
      <c r="O192" s="90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5" t="s">
        <v>245</v>
      </c>
      <c r="AT192" s="225" t="s">
        <v>129</v>
      </c>
      <c r="AU192" s="225" t="s">
        <v>85</v>
      </c>
      <c r="AY192" s="16" t="s">
        <v>117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6" t="s">
        <v>83</v>
      </c>
      <c r="BK192" s="226">
        <f>ROUND(I192*H192,2)</f>
        <v>0</v>
      </c>
      <c r="BL192" s="16" t="s">
        <v>245</v>
      </c>
      <c r="BM192" s="225" t="s">
        <v>331</v>
      </c>
    </row>
    <row r="193" s="2" customFormat="1" ht="21.75" customHeight="1">
      <c r="A193" s="37"/>
      <c r="B193" s="38"/>
      <c r="C193" s="214" t="s">
        <v>332</v>
      </c>
      <c r="D193" s="214" t="s">
        <v>120</v>
      </c>
      <c r="E193" s="215" t="s">
        <v>333</v>
      </c>
      <c r="F193" s="216" t="s">
        <v>334</v>
      </c>
      <c r="G193" s="217" t="s">
        <v>123</v>
      </c>
      <c r="H193" s="218">
        <v>4</v>
      </c>
      <c r="I193" s="219"/>
      <c r="J193" s="220">
        <f>ROUND(I193*H193,2)</f>
        <v>0</v>
      </c>
      <c r="K193" s="216" t="s">
        <v>124</v>
      </c>
      <c r="L193" s="43"/>
      <c r="M193" s="221" t="s">
        <v>1</v>
      </c>
      <c r="N193" s="222" t="s">
        <v>40</v>
      </c>
      <c r="O193" s="90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5" t="s">
        <v>224</v>
      </c>
      <c r="AT193" s="225" t="s">
        <v>120</v>
      </c>
      <c r="AU193" s="225" t="s">
        <v>85</v>
      </c>
      <c r="AY193" s="16" t="s">
        <v>117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6" t="s">
        <v>83</v>
      </c>
      <c r="BK193" s="226">
        <f>ROUND(I193*H193,2)</f>
        <v>0</v>
      </c>
      <c r="BL193" s="16" t="s">
        <v>224</v>
      </c>
      <c r="BM193" s="225" t="s">
        <v>335</v>
      </c>
    </row>
    <row r="194" s="2" customFormat="1">
      <c r="A194" s="37"/>
      <c r="B194" s="38"/>
      <c r="C194" s="39"/>
      <c r="D194" s="227" t="s">
        <v>127</v>
      </c>
      <c r="E194" s="39"/>
      <c r="F194" s="228" t="s">
        <v>336</v>
      </c>
      <c r="G194" s="39"/>
      <c r="H194" s="39"/>
      <c r="I194" s="229"/>
      <c r="J194" s="39"/>
      <c r="K194" s="39"/>
      <c r="L194" s="43"/>
      <c r="M194" s="230"/>
      <c r="N194" s="231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127</v>
      </c>
      <c r="AU194" s="16" t="s">
        <v>85</v>
      </c>
    </row>
    <row r="195" s="2" customFormat="1" ht="16.5" customHeight="1">
      <c r="A195" s="37"/>
      <c r="B195" s="38"/>
      <c r="C195" s="232" t="s">
        <v>337</v>
      </c>
      <c r="D195" s="232" t="s">
        <v>129</v>
      </c>
      <c r="E195" s="233" t="s">
        <v>338</v>
      </c>
      <c r="F195" s="234" t="s">
        <v>339</v>
      </c>
      <c r="G195" s="235" t="s">
        <v>123</v>
      </c>
      <c r="H195" s="236">
        <v>4</v>
      </c>
      <c r="I195" s="237"/>
      <c r="J195" s="238">
        <f>ROUND(I195*H195,2)</f>
        <v>0</v>
      </c>
      <c r="K195" s="234" t="s">
        <v>1</v>
      </c>
      <c r="L195" s="239"/>
      <c r="M195" s="240" t="s">
        <v>1</v>
      </c>
      <c r="N195" s="241" t="s">
        <v>40</v>
      </c>
      <c r="O195" s="90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5" t="s">
        <v>245</v>
      </c>
      <c r="AT195" s="225" t="s">
        <v>129</v>
      </c>
      <c r="AU195" s="225" t="s">
        <v>85</v>
      </c>
      <c r="AY195" s="16" t="s">
        <v>117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6" t="s">
        <v>83</v>
      </c>
      <c r="BK195" s="226">
        <f>ROUND(I195*H195,2)</f>
        <v>0</v>
      </c>
      <c r="BL195" s="16" t="s">
        <v>245</v>
      </c>
      <c r="BM195" s="225" t="s">
        <v>340</v>
      </c>
    </row>
    <row r="196" s="2" customFormat="1" ht="49.05" customHeight="1">
      <c r="A196" s="37"/>
      <c r="B196" s="38"/>
      <c r="C196" s="214" t="s">
        <v>341</v>
      </c>
      <c r="D196" s="214" t="s">
        <v>120</v>
      </c>
      <c r="E196" s="215" t="s">
        <v>342</v>
      </c>
      <c r="F196" s="216" t="s">
        <v>343</v>
      </c>
      <c r="G196" s="217" t="s">
        <v>302</v>
      </c>
      <c r="H196" s="218">
        <v>450</v>
      </c>
      <c r="I196" s="219"/>
      <c r="J196" s="220">
        <f>ROUND(I196*H196,2)</f>
        <v>0</v>
      </c>
      <c r="K196" s="216" t="s">
        <v>124</v>
      </c>
      <c r="L196" s="43"/>
      <c r="M196" s="221" t="s">
        <v>1</v>
      </c>
      <c r="N196" s="222" t="s">
        <v>40</v>
      </c>
      <c r="O196" s="90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5" t="s">
        <v>224</v>
      </c>
      <c r="AT196" s="225" t="s">
        <v>120</v>
      </c>
      <c r="AU196" s="225" t="s">
        <v>85</v>
      </c>
      <c r="AY196" s="16" t="s">
        <v>117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6" t="s">
        <v>83</v>
      </c>
      <c r="BK196" s="226">
        <f>ROUND(I196*H196,2)</f>
        <v>0</v>
      </c>
      <c r="BL196" s="16" t="s">
        <v>224</v>
      </c>
      <c r="BM196" s="225" t="s">
        <v>344</v>
      </c>
    </row>
    <row r="197" s="2" customFormat="1">
      <c r="A197" s="37"/>
      <c r="B197" s="38"/>
      <c r="C197" s="39"/>
      <c r="D197" s="227" t="s">
        <v>127</v>
      </c>
      <c r="E197" s="39"/>
      <c r="F197" s="228" t="s">
        <v>345</v>
      </c>
      <c r="G197" s="39"/>
      <c r="H197" s="39"/>
      <c r="I197" s="229"/>
      <c r="J197" s="39"/>
      <c r="K197" s="39"/>
      <c r="L197" s="43"/>
      <c r="M197" s="230"/>
      <c r="N197" s="231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127</v>
      </c>
      <c r="AU197" s="16" t="s">
        <v>85</v>
      </c>
    </row>
    <row r="198" s="2" customFormat="1" ht="16.5" customHeight="1">
      <c r="A198" s="37"/>
      <c r="B198" s="38"/>
      <c r="C198" s="232" t="s">
        <v>346</v>
      </c>
      <c r="D198" s="232" t="s">
        <v>129</v>
      </c>
      <c r="E198" s="233" t="s">
        <v>347</v>
      </c>
      <c r="F198" s="234" t="s">
        <v>348</v>
      </c>
      <c r="G198" s="235" t="s">
        <v>302</v>
      </c>
      <c r="H198" s="236">
        <v>517.5</v>
      </c>
      <c r="I198" s="237"/>
      <c r="J198" s="238">
        <f>ROUND(I198*H198,2)</f>
        <v>0</v>
      </c>
      <c r="K198" s="234" t="s">
        <v>1</v>
      </c>
      <c r="L198" s="239"/>
      <c r="M198" s="240" t="s">
        <v>1</v>
      </c>
      <c r="N198" s="241" t="s">
        <v>40</v>
      </c>
      <c r="O198" s="90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5" t="s">
        <v>245</v>
      </c>
      <c r="AT198" s="225" t="s">
        <v>129</v>
      </c>
      <c r="AU198" s="225" t="s">
        <v>85</v>
      </c>
      <c r="AY198" s="16" t="s">
        <v>117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6" t="s">
        <v>83</v>
      </c>
      <c r="BK198" s="226">
        <f>ROUND(I198*H198,2)</f>
        <v>0</v>
      </c>
      <c r="BL198" s="16" t="s">
        <v>245</v>
      </c>
      <c r="BM198" s="225" t="s">
        <v>349</v>
      </c>
    </row>
    <row r="199" s="13" customFormat="1">
      <c r="A199" s="13"/>
      <c r="B199" s="242"/>
      <c r="C199" s="243"/>
      <c r="D199" s="244" t="s">
        <v>350</v>
      </c>
      <c r="E199" s="243"/>
      <c r="F199" s="245" t="s">
        <v>351</v>
      </c>
      <c r="G199" s="243"/>
      <c r="H199" s="246">
        <v>517.5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350</v>
      </c>
      <c r="AU199" s="252" t="s">
        <v>85</v>
      </c>
      <c r="AV199" s="13" t="s">
        <v>85</v>
      </c>
      <c r="AW199" s="13" t="s">
        <v>4</v>
      </c>
      <c r="AX199" s="13" t="s">
        <v>83</v>
      </c>
      <c r="AY199" s="252" t="s">
        <v>117</v>
      </c>
    </row>
    <row r="200" s="2" customFormat="1" ht="49.05" customHeight="1">
      <c r="A200" s="37"/>
      <c r="B200" s="38"/>
      <c r="C200" s="214" t="s">
        <v>352</v>
      </c>
      <c r="D200" s="214" t="s">
        <v>120</v>
      </c>
      <c r="E200" s="215" t="s">
        <v>353</v>
      </c>
      <c r="F200" s="216" t="s">
        <v>354</v>
      </c>
      <c r="G200" s="217" t="s">
        <v>302</v>
      </c>
      <c r="H200" s="218">
        <v>65</v>
      </c>
      <c r="I200" s="219"/>
      <c r="J200" s="220">
        <f>ROUND(I200*H200,2)</f>
        <v>0</v>
      </c>
      <c r="K200" s="216" t="s">
        <v>124</v>
      </c>
      <c r="L200" s="43"/>
      <c r="M200" s="221" t="s">
        <v>1</v>
      </c>
      <c r="N200" s="222" t="s">
        <v>40</v>
      </c>
      <c r="O200" s="90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5" t="s">
        <v>224</v>
      </c>
      <c r="AT200" s="225" t="s">
        <v>120</v>
      </c>
      <c r="AU200" s="225" t="s">
        <v>85</v>
      </c>
      <c r="AY200" s="16" t="s">
        <v>117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6" t="s">
        <v>83</v>
      </c>
      <c r="BK200" s="226">
        <f>ROUND(I200*H200,2)</f>
        <v>0</v>
      </c>
      <c r="BL200" s="16" t="s">
        <v>224</v>
      </c>
      <c r="BM200" s="225" t="s">
        <v>355</v>
      </c>
    </row>
    <row r="201" s="2" customFormat="1">
      <c r="A201" s="37"/>
      <c r="B201" s="38"/>
      <c r="C201" s="39"/>
      <c r="D201" s="227" t="s">
        <v>127</v>
      </c>
      <c r="E201" s="39"/>
      <c r="F201" s="228" t="s">
        <v>356</v>
      </c>
      <c r="G201" s="39"/>
      <c r="H201" s="39"/>
      <c r="I201" s="229"/>
      <c r="J201" s="39"/>
      <c r="K201" s="39"/>
      <c r="L201" s="43"/>
      <c r="M201" s="230"/>
      <c r="N201" s="231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127</v>
      </c>
      <c r="AU201" s="16" t="s">
        <v>85</v>
      </c>
    </row>
    <row r="202" s="2" customFormat="1" ht="24.15" customHeight="1">
      <c r="A202" s="37"/>
      <c r="B202" s="38"/>
      <c r="C202" s="232" t="s">
        <v>357</v>
      </c>
      <c r="D202" s="232" t="s">
        <v>129</v>
      </c>
      <c r="E202" s="233" t="s">
        <v>358</v>
      </c>
      <c r="F202" s="234" t="s">
        <v>359</v>
      </c>
      <c r="G202" s="235" t="s">
        <v>302</v>
      </c>
      <c r="H202" s="236">
        <v>74.75</v>
      </c>
      <c r="I202" s="237"/>
      <c r="J202" s="238">
        <f>ROUND(I202*H202,2)</f>
        <v>0</v>
      </c>
      <c r="K202" s="234" t="s">
        <v>124</v>
      </c>
      <c r="L202" s="239"/>
      <c r="M202" s="240" t="s">
        <v>1</v>
      </c>
      <c r="N202" s="241" t="s">
        <v>40</v>
      </c>
      <c r="O202" s="90"/>
      <c r="P202" s="223">
        <f>O202*H202</f>
        <v>0</v>
      </c>
      <c r="Q202" s="223">
        <v>0.00089999999999999998</v>
      </c>
      <c r="R202" s="223">
        <f>Q202*H202</f>
        <v>0.067275000000000001</v>
      </c>
      <c r="S202" s="223">
        <v>0</v>
      </c>
      <c r="T202" s="22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5" t="s">
        <v>245</v>
      </c>
      <c r="AT202" s="225" t="s">
        <v>129</v>
      </c>
      <c r="AU202" s="225" t="s">
        <v>85</v>
      </c>
      <c r="AY202" s="16" t="s">
        <v>117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6" t="s">
        <v>83</v>
      </c>
      <c r="BK202" s="226">
        <f>ROUND(I202*H202,2)</f>
        <v>0</v>
      </c>
      <c r="BL202" s="16" t="s">
        <v>245</v>
      </c>
      <c r="BM202" s="225" t="s">
        <v>360</v>
      </c>
    </row>
    <row r="203" s="13" customFormat="1">
      <c r="A203" s="13"/>
      <c r="B203" s="242"/>
      <c r="C203" s="243"/>
      <c r="D203" s="244" t="s">
        <v>350</v>
      </c>
      <c r="E203" s="243"/>
      <c r="F203" s="245" t="s">
        <v>361</v>
      </c>
      <c r="G203" s="243"/>
      <c r="H203" s="246">
        <v>74.75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350</v>
      </c>
      <c r="AU203" s="252" t="s">
        <v>85</v>
      </c>
      <c r="AV203" s="13" t="s">
        <v>85</v>
      </c>
      <c r="AW203" s="13" t="s">
        <v>4</v>
      </c>
      <c r="AX203" s="13" t="s">
        <v>83</v>
      </c>
      <c r="AY203" s="252" t="s">
        <v>117</v>
      </c>
    </row>
    <row r="204" s="2" customFormat="1" ht="49.05" customHeight="1">
      <c r="A204" s="37"/>
      <c r="B204" s="38"/>
      <c r="C204" s="214" t="s">
        <v>362</v>
      </c>
      <c r="D204" s="214" t="s">
        <v>120</v>
      </c>
      <c r="E204" s="215" t="s">
        <v>363</v>
      </c>
      <c r="F204" s="216" t="s">
        <v>364</v>
      </c>
      <c r="G204" s="217" t="s">
        <v>302</v>
      </c>
      <c r="H204" s="218">
        <v>420</v>
      </c>
      <c r="I204" s="219"/>
      <c r="J204" s="220">
        <f>ROUND(I204*H204,2)</f>
        <v>0</v>
      </c>
      <c r="K204" s="216" t="s">
        <v>124</v>
      </c>
      <c r="L204" s="43"/>
      <c r="M204" s="221" t="s">
        <v>1</v>
      </c>
      <c r="N204" s="222" t="s">
        <v>40</v>
      </c>
      <c r="O204" s="90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5" t="s">
        <v>224</v>
      </c>
      <c r="AT204" s="225" t="s">
        <v>120</v>
      </c>
      <c r="AU204" s="225" t="s">
        <v>85</v>
      </c>
      <c r="AY204" s="16" t="s">
        <v>117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6" t="s">
        <v>83</v>
      </c>
      <c r="BK204" s="226">
        <f>ROUND(I204*H204,2)</f>
        <v>0</v>
      </c>
      <c r="BL204" s="16" t="s">
        <v>224</v>
      </c>
      <c r="BM204" s="225" t="s">
        <v>365</v>
      </c>
    </row>
    <row r="205" s="2" customFormat="1">
      <c r="A205" s="37"/>
      <c r="B205" s="38"/>
      <c r="C205" s="39"/>
      <c r="D205" s="227" t="s">
        <v>127</v>
      </c>
      <c r="E205" s="39"/>
      <c r="F205" s="228" t="s">
        <v>366</v>
      </c>
      <c r="G205" s="39"/>
      <c r="H205" s="39"/>
      <c r="I205" s="229"/>
      <c r="J205" s="39"/>
      <c r="K205" s="39"/>
      <c r="L205" s="43"/>
      <c r="M205" s="230"/>
      <c r="N205" s="231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127</v>
      </c>
      <c r="AU205" s="16" t="s">
        <v>85</v>
      </c>
    </row>
    <row r="206" s="2" customFormat="1" ht="24.15" customHeight="1">
      <c r="A206" s="37"/>
      <c r="B206" s="38"/>
      <c r="C206" s="232" t="s">
        <v>367</v>
      </c>
      <c r="D206" s="232" t="s">
        <v>129</v>
      </c>
      <c r="E206" s="233" t="s">
        <v>368</v>
      </c>
      <c r="F206" s="234" t="s">
        <v>369</v>
      </c>
      <c r="G206" s="235" t="s">
        <v>302</v>
      </c>
      <c r="H206" s="236">
        <v>483</v>
      </c>
      <c r="I206" s="237"/>
      <c r="J206" s="238">
        <f>ROUND(I206*H206,2)</f>
        <v>0</v>
      </c>
      <c r="K206" s="234" t="s">
        <v>124</v>
      </c>
      <c r="L206" s="239"/>
      <c r="M206" s="240" t="s">
        <v>1</v>
      </c>
      <c r="N206" s="241" t="s">
        <v>40</v>
      </c>
      <c r="O206" s="90"/>
      <c r="P206" s="223">
        <f>O206*H206</f>
        <v>0</v>
      </c>
      <c r="Q206" s="223">
        <v>0.00052999999999999998</v>
      </c>
      <c r="R206" s="223">
        <f>Q206*H206</f>
        <v>0.25599</v>
      </c>
      <c r="S206" s="223">
        <v>0</v>
      </c>
      <c r="T206" s="22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5" t="s">
        <v>245</v>
      </c>
      <c r="AT206" s="225" t="s">
        <v>129</v>
      </c>
      <c r="AU206" s="225" t="s">
        <v>85</v>
      </c>
      <c r="AY206" s="16" t="s">
        <v>117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6" t="s">
        <v>83</v>
      </c>
      <c r="BK206" s="226">
        <f>ROUND(I206*H206,2)</f>
        <v>0</v>
      </c>
      <c r="BL206" s="16" t="s">
        <v>245</v>
      </c>
      <c r="BM206" s="225" t="s">
        <v>370</v>
      </c>
    </row>
    <row r="207" s="13" customFormat="1">
      <c r="A207" s="13"/>
      <c r="B207" s="242"/>
      <c r="C207" s="243"/>
      <c r="D207" s="244" t="s">
        <v>350</v>
      </c>
      <c r="E207" s="243"/>
      <c r="F207" s="245" t="s">
        <v>371</v>
      </c>
      <c r="G207" s="243"/>
      <c r="H207" s="246">
        <v>483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350</v>
      </c>
      <c r="AU207" s="252" t="s">
        <v>85</v>
      </c>
      <c r="AV207" s="13" t="s">
        <v>85</v>
      </c>
      <c r="AW207" s="13" t="s">
        <v>4</v>
      </c>
      <c r="AX207" s="13" t="s">
        <v>83</v>
      </c>
      <c r="AY207" s="252" t="s">
        <v>117</v>
      </c>
    </row>
    <row r="208" s="12" customFormat="1" ht="22.8" customHeight="1">
      <c r="A208" s="12"/>
      <c r="B208" s="199"/>
      <c r="C208" s="200"/>
      <c r="D208" s="201" t="s">
        <v>74</v>
      </c>
      <c r="E208" s="212" t="s">
        <v>372</v>
      </c>
      <c r="F208" s="212" t="s">
        <v>373</v>
      </c>
      <c r="G208" s="200"/>
      <c r="H208" s="200"/>
      <c r="I208" s="203"/>
      <c r="J208" s="213">
        <f>BK208</f>
        <v>0</v>
      </c>
      <c r="K208" s="200"/>
      <c r="L208" s="204"/>
      <c r="M208" s="205"/>
      <c r="N208" s="206"/>
      <c r="O208" s="206"/>
      <c r="P208" s="207">
        <f>SUM(P209:P294)</f>
        <v>0</v>
      </c>
      <c r="Q208" s="206"/>
      <c r="R208" s="207">
        <f>SUM(R209:R294)</f>
        <v>0.27095550000000002</v>
      </c>
      <c r="S208" s="206"/>
      <c r="T208" s="208">
        <f>SUM(T209:T294)</f>
        <v>3.0416000000000003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134</v>
      </c>
      <c r="AT208" s="210" t="s">
        <v>74</v>
      </c>
      <c r="AU208" s="210" t="s">
        <v>83</v>
      </c>
      <c r="AY208" s="209" t="s">
        <v>117</v>
      </c>
      <c r="BK208" s="211">
        <f>SUM(BK209:BK294)</f>
        <v>0</v>
      </c>
    </row>
    <row r="209" s="2" customFormat="1" ht="24.15" customHeight="1">
      <c r="A209" s="37"/>
      <c r="B209" s="38"/>
      <c r="C209" s="214" t="s">
        <v>374</v>
      </c>
      <c r="D209" s="214" t="s">
        <v>120</v>
      </c>
      <c r="E209" s="215" t="s">
        <v>375</v>
      </c>
      <c r="F209" s="216" t="s">
        <v>376</v>
      </c>
      <c r="G209" s="217" t="s">
        <v>377</v>
      </c>
      <c r="H209" s="218">
        <v>0.27000000000000002</v>
      </c>
      <c r="I209" s="219"/>
      <c r="J209" s="220">
        <f>ROUND(I209*H209,2)</f>
        <v>0</v>
      </c>
      <c r="K209" s="216" t="s">
        <v>124</v>
      </c>
      <c r="L209" s="43"/>
      <c r="M209" s="221" t="s">
        <v>1</v>
      </c>
      <c r="N209" s="222" t="s">
        <v>40</v>
      </c>
      <c r="O209" s="90"/>
      <c r="P209" s="223">
        <f>O209*H209</f>
        <v>0</v>
      </c>
      <c r="Q209" s="223">
        <v>0.0088000000000000005</v>
      </c>
      <c r="R209" s="223">
        <f>Q209*H209</f>
        <v>0.0023760000000000005</v>
      </c>
      <c r="S209" s="223">
        <v>0</v>
      </c>
      <c r="T209" s="22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5" t="s">
        <v>224</v>
      </c>
      <c r="AT209" s="225" t="s">
        <v>120</v>
      </c>
      <c r="AU209" s="225" t="s">
        <v>85</v>
      </c>
      <c r="AY209" s="16" t="s">
        <v>117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6" t="s">
        <v>83</v>
      </c>
      <c r="BK209" s="226">
        <f>ROUND(I209*H209,2)</f>
        <v>0</v>
      </c>
      <c r="BL209" s="16" t="s">
        <v>224</v>
      </c>
      <c r="BM209" s="225" t="s">
        <v>378</v>
      </c>
    </row>
    <row r="210" s="2" customFormat="1">
      <c r="A210" s="37"/>
      <c r="B210" s="38"/>
      <c r="C210" s="39"/>
      <c r="D210" s="227" t="s">
        <v>127</v>
      </c>
      <c r="E210" s="39"/>
      <c r="F210" s="228" t="s">
        <v>379</v>
      </c>
      <c r="G210" s="39"/>
      <c r="H210" s="39"/>
      <c r="I210" s="229"/>
      <c r="J210" s="39"/>
      <c r="K210" s="39"/>
      <c r="L210" s="43"/>
      <c r="M210" s="230"/>
      <c r="N210" s="231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127</v>
      </c>
      <c r="AU210" s="16" t="s">
        <v>85</v>
      </c>
    </row>
    <row r="211" s="2" customFormat="1" ht="21.75" customHeight="1">
      <c r="A211" s="37"/>
      <c r="B211" s="38"/>
      <c r="C211" s="214" t="s">
        <v>380</v>
      </c>
      <c r="D211" s="214" t="s">
        <v>120</v>
      </c>
      <c r="E211" s="215" t="s">
        <v>381</v>
      </c>
      <c r="F211" s="216" t="s">
        <v>382</v>
      </c>
      <c r="G211" s="217" t="s">
        <v>377</v>
      </c>
      <c r="H211" s="218">
        <v>0.27000000000000002</v>
      </c>
      <c r="I211" s="219"/>
      <c r="J211" s="220">
        <f>ROUND(I211*H211,2)</f>
        <v>0</v>
      </c>
      <c r="K211" s="216" t="s">
        <v>124</v>
      </c>
      <c r="L211" s="43"/>
      <c r="M211" s="221" t="s">
        <v>1</v>
      </c>
      <c r="N211" s="222" t="s">
        <v>40</v>
      </c>
      <c r="O211" s="90"/>
      <c r="P211" s="223">
        <f>O211*H211</f>
        <v>0</v>
      </c>
      <c r="Q211" s="223">
        <v>0.0099000000000000008</v>
      </c>
      <c r="R211" s="223">
        <f>Q211*H211</f>
        <v>0.0026730000000000005</v>
      </c>
      <c r="S211" s="223">
        <v>0</v>
      </c>
      <c r="T211" s="22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5" t="s">
        <v>224</v>
      </c>
      <c r="AT211" s="225" t="s">
        <v>120</v>
      </c>
      <c r="AU211" s="225" t="s">
        <v>85</v>
      </c>
      <c r="AY211" s="16" t="s">
        <v>117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6" t="s">
        <v>83</v>
      </c>
      <c r="BK211" s="226">
        <f>ROUND(I211*H211,2)</f>
        <v>0</v>
      </c>
      <c r="BL211" s="16" t="s">
        <v>224</v>
      </c>
      <c r="BM211" s="225" t="s">
        <v>383</v>
      </c>
    </row>
    <row r="212" s="2" customFormat="1">
      <c r="A212" s="37"/>
      <c r="B212" s="38"/>
      <c r="C212" s="39"/>
      <c r="D212" s="227" t="s">
        <v>127</v>
      </c>
      <c r="E212" s="39"/>
      <c r="F212" s="228" t="s">
        <v>384</v>
      </c>
      <c r="G212" s="39"/>
      <c r="H212" s="39"/>
      <c r="I212" s="229"/>
      <c r="J212" s="39"/>
      <c r="K212" s="39"/>
      <c r="L212" s="43"/>
      <c r="M212" s="230"/>
      <c r="N212" s="231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127</v>
      </c>
      <c r="AU212" s="16" t="s">
        <v>85</v>
      </c>
    </row>
    <row r="213" s="2" customFormat="1" ht="44.25" customHeight="1">
      <c r="A213" s="37"/>
      <c r="B213" s="38"/>
      <c r="C213" s="214" t="s">
        <v>385</v>
      </c>
      <c r="D213" s="214" t="s">
        <v>120</v>
      </c>
      <c r="E213" s="215" t="s">
        <v>386</v>
      </c>
      <c r="F213" s="216" t="s">
        <v>387</v>
      </c>
      <c r="G213" s="217" t="s">
        <v>388</v>
      </c>
      <c r="H213" s="218">
        <v>79.799999999999997</v>
      </c>
      <c r="I213" s="219"/>
      <c r="J213" s="220">
        <f>ROUND(I213*H213,2)</f>
        <v>0</v>
      </c>
      <c r="K213" s="216" t="s">
        <v>124</v>
      </c>
      <c r="L213" s="43"/>
      <c r="M213" s="221" t="s">
        <v>1</v>
      </c>
      <c r="N213" s="222" t="s">
        <v>40</v>
      </c>
      <c r="O213" s="90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5" t="s">
        <v>224</v>
      </c>
      <c r="AT213" s="225" t="s">
        <v>120</v>
      </c>
      <c r="AU213" s="225" t="s">
        <v>85</v>
      </c>
      <c r="AY213" s="16" t="s">
        <v>117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6" t="s">
        <v>83</v>
      </c>
      <c r="BK213" s="226">
        <f>ROUND(I213*H213,2)</f>
        <v>0</v>
      </c>
      <c r="BL213" s="16" t="s">
        <v>224</v>
      </c>
      <c r="BM213" s="225" t="s">
        <v>389</v>
      </c>
    </row>
    <row r="214" s="2" customFormat="1">
      <c r="A214" s="37"/>
      <c r="B214" s="38"/>
      <c r="C214" s="39"/>
      <c r="D214" s="227" t="s">
        <v>127</v>
      </c>
      <c r="E214" s="39"/>
      <c r="F214" s="228" t="s">
        <v>390</v>
      </c>
      <c r="G214" s="39"/>
      <c r="H214" s="39"/>
      <c r="I214" s="229"/>
      <c r="J214" s="39"/>
      <c r="K214" s="39"/>
      <c r="L214" s="43"/>
      <c r="M214" s="230"/>
      <c r="N214" s="231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127</v>
      </c>
      <c r="AU214" s="16" t="s">
        <v>85</v>
      </c>
    </row>
    <row r="215" s="13" customFormat="1">
      <c r="A215" s="13"/>
      <c r="B215" s="242"/>
      <c r="C215" s="243"/>
      <c r="D215" s="244" t="s">
        <v>350</v>
      </c>
      <c r="E215" s="253" t="s">
        <v>1</v>
      </c>
      <c r="F215" s="245" t="s">
        <v>391</v>
      </c>
      <c r="G215" s="243"/>
      <c r="H215" s="246">
        <v>79.799999999999997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350</v>
      </c>
      <c r="AU215" s="252" t="s">
        <v>85</v>
      </c>
      <c r="AV215" s="13" t="s">
        <v>85</v>
      </c>
      <c r="AW215" s="13" t="s">
        <v>30</v>
      </c>
      <c r="AX215" s="13" t="s">
        <v>83</v>
      </c>
      <c r="AY215" s="252" t="s">
        <v>117</v>
      </c>
    </row>
    <row r="216" s="2" customFormat="1" ht="55.5" customHeight="1">
      <c r="A216" s="37"/>
      <c r="B216" s="38"/>
      <c r="C216" s="214" t="s">
        <v>392</v>
      </c>
      <c r="D216" s="214" t="s">
        <v>120</v>
      </c>
      <c r="E216" s="215" t="s">
        <v>393</v>
      </c>
      <c r="F216" s="216" t="s">
        <v>394</v>
      </c>
      <c r="G216" s="217" t="s">
        <v>395</v>
      </c>
      <c r="H216" s="218">
        <v>9.6799999999999997</v>
      </c>
      <c r="I216" s="219"/>
      <c r="J216" s="220">
        <f>ROUND(I216*H216,2)</f>
        <v>0</v>
      </c>
      <c r="K216" s="216" t="s">
        <v>124</v>
      </c>
      <c r="L216" s="43"/>
      <c r="M216" s="221" t="s">
        <v>1</v>
      </c>
      <c r="N216" s="222" t="s">
        <v>40</v>
      </c>
      <c r="O216" s="90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5" t="s">
        <v>224</v>
      </c>
      <c r="AT216" s="225" t="s">
        <v>120</v>
      </c>
      <c r="AU216" s="225" t="s">
        <v>85</v>
      </c>
      <c r="AY216" s="16" t="s">
        <v>117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6" t="s">
        <v>83</v>
      </c>
      <c r="BK216" s="226">
        <f>ROUND(I216*H216,2)</f>
        <v>0</v>
      </c>
      <c r="BL216" s="16" t="s">
        <v>224</v>
      </c>
      <c r="BM216" s="225" t="s">
        <v>396</v>
      </c>
    </row>
    <row r="217" s="2" customFormat="1">
      <c r="A217" s="37"/>
      <c r="B217" s="38"/>
      <c r="C217" s="39"/>
      <c r="D217" s="227" t="s">
        <v>127</v>
      </c>
      <c r="E217" s="39"/>
      <c r="F217" s="228" t="s">
        <v>397</v>
      </c>
      <c r="G217" s="39"/>
      <c r="H217" s="39"/>
      <c r="I217" s="229"/>
      <c r="J217" s="39"/>
      <c r="K217" s="39"/>
      <c r="L217" s="43"/>
      <c r="M217" s="230"/>
      <c r="N217" s="231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127</v>
      </c>
      <c r="AU217" s="16" t="s">
        <v>85</v>
      </c>
    </row>
    <row r="218" s="13" customFormat="1">
      <c r="A218" s="13"/>
      <c r="B218" s="242"/>
      <c r="C218" s="243"/>
      <c r="D218" s="244" t="s">
        <v>350</v>
      </c>
      <c r="E218" s="253" t="s">
        <v>1</v>
      </c>
      <c r="F218" s="245" t="s">
        <v>398</v>
      </c>
      <c r="G218" s="243"/>
      <c r="H218" s="246">
        <v>9.6799999999999997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350</v>
      </c>
      <c r="AU218" s="252" t="s">
        <v>85</v>
      </c>
      <c r="AV218" s="13" t="s">
        <v>85</v>
      </c>
      <c r="AW218" s="13" t="s">
        <v>30</v>
      </c>
      <c r="AX218" s="13" t="s">
        <v>83</v>
      </c>
      <c r="AY218" s="252" t="s">
        <v>117</v>
      </c>
    </row>
    <row r="219" s="2" customFormat="1" ht="66.75" customHeight="1">
      <c r="A219" s="37"/>
      <c r="B219" s="38"/>
      <c r="C219" s="214" t="s">
        <v>399</v>
      </c>
      <c r="D219" s="214" t="s">
        <v>120</v>
      </c>
      <c r="E219" s="215" t="s">
        <v>400</v>
      </c>
      <c r="F219" s="216" t="s">
        <v>401</v>
      </c>
      <c r="G219" s="217" t="s">
        <v>302</v>
      </c>
      <c r="H219" s="218">
        <v>231</v>
      </c>
      <c r="I219" s="219"/>
      <c r="J219" s="220">
        <f>ROUND(I219*H219,2)</f>
        <v>0</v>
      </c>
      <c r="K219" s="216" t="s">
        <v>124</v>
      </c>
      <c r="L219" s="43"/>
      <c r="M219" s="221" t="s">
        <v>1</v>
      </c>
      <c r="N219" s="222" t="s">
        <v>40</v>
      </c>
      <c r="O219" s="90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5" t="s">
        <v>224</v>
      </c>
      <c r="AT219" s="225" t="s">
        <v>120</v>
      </c>
      <c r="AU219" s="225" t="s">
        <v>85</v>
      </c>
      <c r="AY219" s="16" t="s">
        <v>117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6" t="s">
        <v>83</v>
      </c>
      <c r="BK219" s="226">
        <f>ROUND(I219*H219,2)</f>
        <v>0</v>
      </c>
      <c r="BL219" s="16" t="s">
        <v>224</v>
      </c>
      <c r="BM219" s="225" t="s">
        <v>402</v>
      </c>
    </row>
    <row r="220" s="2" customFormat="1">
      <c r="A220" s="37"/>
      <c r="B220" s="38"/>
      <c r="C220" s="39"/>
      <c r="D220" s="227" t="s">
        <v>127</v>
      </c>
      <c r="E220" s="39"/>
      <c r="F220" s="228" t="s">
        <v>403</v>
      </c>
      <c r="G220" s="39"/>
      <c r="H220" s="39"/>
      <c r="I220" s="229"/>
      <c r="J220" s="39"/>
      <c r="K220" s="39"/>
      <c r="L220" s="43"/>
      <c r="M220" s="230"/>
      <c r="N220" s="231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127</v>
      </c>
      <c r="AU220" s="16" t="s">
        <v>85</v>
      </c>
    </row>
    <row r="221" s="2" customFormat="1" ht="66.75" customHeight="1">
      <c r="A221" s="37"/>
      <c r="B221" s="38"/>
      <c r="C221" s="214" t="s">
        <v>404</v>
      </c>
      <c r="D221" s="214" t="s">
        <v>120</v>
      </c>
      <c r="E221" s="215" t="s">
        <v>405</v>
      </c>
      <c r="F221" s="216" t="s">
        <v>406</v>
      </c>
      <c r="G221" s="217" t="s">
        <v>302</v>
      </c>
      <c r="H221" s="218">
        <v>36</v>
      </c>
      <c r="I221" s="219"/>
      <c r="J221" s="220">
        <f>ROUND(I221*H221,2)</f>
        <v>0</v>
      </c>
      <c r="K221" s="216" t="s">
        <v>124</v>
      </c>
      <c r="L221" s="43"/>
      <c r="M221" s="221" t="s">
        <v>1</v>
      </c>
      <c r="N221" s="222" t="s">
        <v>40</v>
      </c>
      <c r="O221" s="90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5" t="s">
        <v>224</v>
      </c>
      <c r="AT221" s="225" t="s">
        <v>120</v>
      </c>
      <c r="AU221" s="225" t="s">
        <v>85</v>
      </c>
      <c r="AY221" s="16" t="s">
        <v>117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6" t="s">
        <v>83</v>
      </c>
      <c r="BK221" s="226">
        <f>ROUND(I221*H221,2)</f>
        <v>0</v>
      </c>
      <c r="BL221" s="16" t="s">
        <v>224</v>
      </c>
      <c r="BM221" s="225" t="s">
        <v>407</v>
      </c>
    </row>
    <row r="222" s="2" customFormat="1">
      <c r="A222" s="37"/>
      <c r="B222" s="38"/>
      <c r="C222" s="39"/>
      <c r="D222" s="227" t="s">
        <v>127</v>
      </c>
      <c r="E222" s="39"/>
      <c r="F222" s="228" t="s">
        <v>408</v>
      </c>
      <c r="G222" s="39"/>
      <c r="H222" s="39"/>
      <c r="I222" s="229"/>
      <c r="J222" s="39"/>
      <c r="K222" s="39"/>
      <c r="L222" s="43"/>
      <c r="M222" s="230"/>
      <c r="N222" s="231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127</v>
      </c>
      <c r="AU222" s="16" t="s">
        <v>85</v>
      </c>
    </row>
    <row r="223" s="2" customFormat="1" ht="44.25" customHeight="1">
      <c r="A223" s="37"/>
      <c r="B223" s="38"/>
      <c r="C223" s="214" t="s">
        <v>409</v>
      </c>
      <c r="D223" s="214" t="s">
        <v>120</v>
      </c>
      <c r="E223" s="215" t="s">
        <v>410</v>
      </c>
      <c r="F223" s="216" t="s">
        <v>411</v>
      </c>
      <c r="G223" s="217" t="s">
        <v>395</v>
      </c>
      <c r="H223" s="218">
        <v>0.75900000000000001</v>
      </c>
      <c r="I223" s="219"/>
      <c r="J223" s="220">
        <f>ROUND(I223*H223,2)</f>
        <v>0</v>
      </c>
      <c r="K223" s="216" t="s">
        <v>124</v>
      </c>
      <c r="L223" s="43"/>
      <c r="M223" s="221" t="s">
        <v>1</v>
      </c>
      <c r="N223" s="222" t="s">
        <v>40</v>
      </c>
      <c r="O223" s="90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5" t="s">
        <v>224</v>
      </c>
      <c r="AT223" s="225" t="s">
        <v>120</v>
      </c>
      <c r="AU223" s="225" t="s">
        <v>85</v>
      </c>
      <c r="AY223" s="16" t="s">
        <v>117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6" t="s">
        <v>83</v>
      </c>
      <c r="BK223" s="226">
        <f>ROUND(I223*H223,2)</f>
        <v>0</v>
      </c>
      <c r="BL223" s="16" t="s">
        <v>224</v>
      </c>
      <c r="BM223" s="225" t="s">
        <v>412</v>
      </c>
    </row>
    <row r="224" s="2" customFormat="1">
      <c r="A224" s="37"/>
      <c r="B224" s="38"/>
      <c r="C224" s="39"/>
      <c r="D224" s="227" t="s">
        <v>127</v>
      </c>
      <c r="E224" s="39"/>
      <c r="F224" s="228" t="s">
        <v>413</v>
      </c>
      <c r="G224" s="39"/>
      <c r="H224" s="39"/>
      <c r="I224" s="229"/>
      <c r="J224" s="39"/>
      <c r="K224" s="39"/>
      <c r="L224" s="43"/>
      <c r="M224" s="230"/>
      <c r="N224" s="231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127</v>
      </c>
      <c r="AU224" s="16" t="s">
        <v>85</v>
      </c>
    </row>
    <row r="225" s="2" customFormat="1" ht="55.5" customHeight="1">
      <c r="A225" s="37"/>
      <c r="B225" s="38"/>
      <c r="C225" s="214" t="s">
        <v>414</v>
      </c>
      <c r="D225" s="214" t="s">
        <v>120</v>
      </c>
      <c r="E225" s="215" t="s">
        <v>415</v>
      </c>
      <c r="F225" s="216" t="s">
        <v>416</v>
      </c>
      <c r="G225" s="217" t="s">
        <v>395</v>
      </c>
      <c r="H225" s="218">
        <v>7.5899999999999999</v>
      </c>
      <c r="I225" s="219"/>
      <c r="J225" s="220">
        <f>ROUND(I225*H225,2)</f>
        <v>0</v>
      </c>
      <c r="K225" s="216" t="s">
        <v>124</v>
      </c>
      <c r="L225" s="43"/>
      <c r="M225" s="221" t="s">
        <v>1</v>
      </c>
      <c r="N225" s="222" t="s">
        <v>40</v>
      </c>
      <c r="O225" s="90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5" t="s">
        <v>224</v>
      </c>
      <c r="AT225" s="225" t="s">
        <v>120</v>
      </c>
      <c r="AU225" s="225" t="s">
        <v>85</v>
      </c>
      <c r="AY225" s="16" t="s">
        <v>117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6" t="s">
        <v>83</v>
      </c>
      <c r="BK225" s="226">
        <f>ROUND(I225*H225,2)</f>
        <v>0</v>
      </c>
      <c r="BL225" s="16" t="s">
        <v>224</v>
      </c>
      <c r="BM225" s="225" t="s">
        <v>417</v>
      </c>
    </row>
    <row r="226" s="2" customFormat="1">
      <c r="A226" s="37"/>
      <c r="B226" s="38"/>
      <c r="C226" s="39"/>
      <c r="D226" s="227" t="s">
        <v>127</v>
      </c>
      <c r="E226" s="39"/>
      <c r="F226" s="228" t="s">
        <v>418</v>
      </c>
      <c r="G226" s="39"/>
      <c r="H226" s="39"/>
      <c r="I226" s="229"/>
      <c r="J226" s="39"/>
      <c r="K226" s="39"/>
      <c r="L226" s="43"/>
      <c r="M226" s="230"/>
      <c r="N226" s="231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127</v>
      </c>
      <c r="AU226" s="16" t="s">
        <v>85</v>
      </c>
    </row>
    <row r="227" s="13" customFormat="1">
      <c r="A227" s="13"/>
      <c r="B227" s="242"/>
      <c r="C227" s="243"/>
      <c r="D227" s="244" t="s">
        <v>350</v>
      </c>
      <c r="E227" s="243"/>
      <c r="F227" s="245" t="s">
        <v>419</v>
      </c>
      <c r="G227" s="243"/>
      <c r="H227" s="246">
        <v>7.5899999999999999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350</v>
      </c>
      <c r="AU227" s="252" t="s">
        <v>85</v>
      </c>
      <c r="AV227" s="13" t="s">
        <v>85</v>
      </c>
      <c r="AW227" s="13" t="s">
        <v>4</v>
      </c>
      <c r="AX227" s="13" t="s">
        <v>83</v>
      </c>
      <c r="AY227" s="252" t="s">
        <v>117</v>
      </c>
    </row>
    <row r="228" s="2" customFormat="1" ht="33" customHeight="1">
      <c r="A228" s="37"/>
      <c r="B228" s="38"/>
      <c r="C228" s="214" t="s">
        <v>420</v>
      </c>
      <c r="D228" s="214" t="s">
        <v>120</v>
      </c>
      <c r="E228" s="215" t="s">
        <v>421</v>
      </c>
      <c r="F228" s="216" t="s">
        <v>422</v>
      </c>
      <c r="G228" s="217" t="s">
        <v>423</v>
      </c>
      <c r="H228" s="218">
        <v>0.75900000000000001</v>
      </c>
      <c r="I228" s="219"/>
      <c r="J228" s="220">
        <f>ROUND(I228*H228,2)</f>
        <v>0</v>
      </c>
      <c r="K228" s="216" t="s">
        <v>124</v>
      </c>
      <c r="L228" s="43"/>
      <c r="M228" s="221" t="s">
        <v>1</v>
      </c>
      <c r="N228" s="222" t="s">
        <v>40</v>
      </c>
      <c r="O228" s="90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5" t="s">
        <v>224</v>
      </c>
      <c r="AT228" s="225" t="s">
        <v>120</v>
      </c>
      <c r="AU228" s="225" t="s">
        <v>85</v>
      </c>
      <c r="AY228" s="16" t="s">
        <v>117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6" t="s">
        <v>83</v>
      </c>
      <c r="BK228" s="226">
        <f>ROUND(I228*H228,2)</f>
        <v>0</v>
      </c>
      <c r="BL228" s="16" t="s">
        <v>224</v>
      </c>
      <c r="BM228" s="225" t="s">
        <v>424</v>
      </c>
    </row>
    <row r="229" s="2" customFormat="1">
      <c r="A229" s="37"/>
      <c r="B229" s="38"/>
      <c r="C229" s="39"/>
      <c r="D229" s="227" t="s">
        <v>127</v>
      </c>
      <c r="E229" s="39"/>
      <c r="F229" s="228" t="s">
        <v>425</v>
      </c>
      <c r="G229" s="39"/>
      <c r="H229" s="39"/>
      <c r="I229" s="229"/>
      <c r="J229" s="39"/>
      <c r="K229" s="39"/>
      <c r="L229" s="43"/>
      <c r="M229" s="230"/>
      <c r="N229" s="231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127</v>
      </c>
      <c r="AU229" s="16" t="s">
        <v>85</v>
      </c>
    </row>
    <row r="230" s="2" customFormat="1" ht="55.5" customHeight="1">
      <c r="A230" s="37"/>
      <c r="B230" s="38"/>
      <c r="C230" s="214" t="s">
        <v>426</v>
      </c>
      <c r="D230" s="214" t="s">
        <v>120</v>
      </c>
      <c r="E230" s="215" t="s">
        <v>427</v>
      </c>
      <c r="F230" s="216" t="s">
        <v>428</v>
      </c>
      <c r="G230" s="217" t="s">
        <v>302</v>
      </c>
      <c r="H230" s="218">
        <v>231</v>
      </c>
      <c r="I230" s="219"/>
      <c r="J230" s="220">
        <f>ROUND(I230*H230,2)</f>
        <v>0</v>
      </c>
      <c r="K230" s="216" t="s">
        <v>124</v>
      </c>
      <c r="L230" s="43"/>
      <c r="M230" s="221" t="s">
        <v>1</v>
      </c>
      <c r="N230" s="222" t="s">
        <v>40</v>
      </c>
      <c r="O230" s="90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5" t="s">
        <v>224</v>
      </c>
      <c r="AT230" s="225" t="s">
        <v>120</v>
      </c>
      <c r="AU230" s="225" t="s">
        <v>85</v>
      </c>
      <c r="AY230" s="16" t="s">
        <v>117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6" t="s">
        <v>83</v>
      </c>
      <c r="BK230" s="226">
        <f>ROUND(I230*H230,2)</f>
        <v>0</v>
      </c>
      <c r="BL230" s="16" t="s">
        <v>224</v>
      </c>
      <c r="BM230" s="225" t="s">
        <v>429</v>
      </c>
    </row>
    <row r="231" s="2" customFormat="1">
      <c r="A231" s="37"/>
      <c r="B231" s="38"/>
      <c r="C231" s="39"/>
      <c r="D231" s="227" t="s">
        <v>127</v>
      </c>
      <c r="E231" s="39"/>
      <c r="F231" s="228" t="s">
        <v>430</v>
      </c>
      <c r="G231" s="39"/>
      <c r="H231" s="39"/>
      <c r="I231" s="229"/>
      <c r="J231" s="39"/>
      <c r="K231" s="39"/>
      <c r="L231" s="43"/>
      <c r="M231" s="230"/>
      <c r="N231" s="231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127</v>
      </c>
      <c r="AU231" s="16" t="s">
        <v>85</v>
      </c>
    </row>
    <row r="232" s="2" customFormat="1" ht="55.5" customHeight="1">
      <c r="A232" s="37"/>
      <c r="B232" s="38"/>
      <c r="C232" s="214" t="s">
        <v>224</v>
      </c>
      <c r="D232" s="214" t="s">
        <v>120</v>
      </c>
      <c r="E232" s="215" t="s">
        <v>431</v>
      </c>
      <c r="F232" s="216" t="s">
        <v>432</v>
      </c>
      <c r="G232" s="217" t="s">
        <v>302</v>
      </c>
      <c r="H232" s="218">
        <v>36</v>
      </c>
      <c r="I232" s="219"/>
      <c r="J232" s="220">
        <f>ROUND(I232*H232,2)</f>
        <v>0</v>
      </c>
      <c r="K232" s="216" t="s">
        <v>124</v>
      </c>
      <c r="L232" s="43"/>
      <c r="M232" s="221" t="s">
        <v>1</v>
      </c>
      <c r="N232" s="222" t="s">
        <v>40</v>
      </c>
      <c r="O232" s="90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5" t="s">
        <v>224</v>
      </c>
      <c r="AT232" s="225" t="s">
        <v>120</v>
      </c>
      <c r="AU232" s="225" t="s">
        <v>85</v>
      </c>
      <c r="AY232" s="16" t="s">
        <v>117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6" t="s">
        <v>83</v>
      </c>
      <c r="BK232" s="226">
        <f>ROUND(I232*H232,2)</f>
        <v>0</v>
      </c>
      <c r="BL232" s="16" t="s">
        <v>224</v>
      </c>
      <c r="BM232" s="225" t="s">
        <v>433</v>
      </c>
    </row>
    <row r="233" s="2" customFormat="1">
      <c r="A233" s="37"/>
      <c r="B233" s="38"/>
      <c r="C233" s="39"/>
      <c r="D233" s="227" t="s">
        <v>127</v>
      </c>
      <c r="E233" s="39"/>
      <c r="F233" s="228" t="s">
        <v>434</v>
      </c>
      <c r="G233" s="39"/>
      <c r="H233" s="39"/>
      <c r="I233" s="229"/>
      <c r="J233" s="39"/>
      <c r="K233" s="39"/>
      <c r="L233" s="43"/>
      <c r="M233" s="230"/>
      <c r="N233" s="231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127</v>
      </c>
      <c r="AU233" s="16" t="s">
        <v>85</v>
      </c>
    </row>
    <row r="234" s="2" customFormat="1" ht="24.15" customHeight="1">
      <c r="A234" s="37"/>
      <c r="B234" s="38"/>
      <c r="C234" s="214" t="s">
        <v>435</v>
      </c>
      <c r="D234" s="214" t="s">
        <v>120</v>
      </c>
      <c r="E234" s="215" t="s">
        <v>436</v>
      </c>
      <c r="F234" s="216" t="s">
        <v>437</v>
      </c>
      <c r="G234" s="217" t="s">
        <v>388</v>
      </c>
      <c r="H234" s="218">
        <v>79.799999999999997</v>
      </c>
      <c r="I234" s="219"/>
      <c r="J234" s="220">
        <f>ROUND(I234*H234,2)</f>
        <v>0</v>
      </c>
      <c r="K234" s="216" t="s">
        <v>124</v>
      </c>
      <c r="L234" s="43"/>
      <c r="M234" s="221" t="s">
        <v>1</v>
      </c>
      <c r="N234" s="222" t="s">
        <v>40</v>
      </c>
      <c r="O234" s="90"/>
      <c r="P234" s="223">
        <f>O234*H234</f>
        <v>0</v>
      </c>
      <c r="Q234" s="223">
        <v>3.0000000000000001E-05</v>
      </c>
      <c r="R234" s="223">
        <f>Q234*H234</f>
        <v>0.0023939999999999999</v>
      </c>
      <c r="S234" s="223">
        <v>0</v>
      </c>
      <c r="T234" s="22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5" t="s">
        <v>224</v>
      </c>
      <c r="AT234" s="225" t="s">
        <v>120</v>
      </c>
      <c r="AU234" s="225" t="s">
        <v>85</v>
      </c>
      <c r="AY234" s="16" t="s">
        <v>117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6" t="s">
        <v>83</v>
      </c>
      <c r="BK234" s="226">
        <f>ROUND(I234*H234,2)</f>
        <v>0</v>
      </c>
      <c r="BL234" s="16" t="s">
        <v>224</v>
      </c>
      <c r="BM234" s="225" t="s">
        <v>438</v>
      </c>
    </row>
    <row r="235" s="2" customFormat="1">
      <c r="A235" s="37"/>
      <c r="B235" s="38"/>
      <c r="C235" s="39"/>
      <c r="D235" s="227" t="s">
        <v>127</v>
      </c>
      <c r="E235" s="39"/>
      <c r="F235" s="228" t="s">
        <v>439</v>
      </c>
      <c r="G235" s="39"/>
      <c r="H235" s="39"/>
      <c r="I235" s="229"/>
      <c r="J235" s="39"/>
      <c r="K235" s="39"/>
      <c r="L235" s="43"/>
      <c r="M235" s="230"/>
      <c r="N235" s="231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127</v>
      </c>
      <c r="AU235" s="16" t="s">
        <v>85</v>
      </c>
    </row>
    <row r="236" s="13" customFormat="1">
      <c r="A236" s="13"/>
      <c r="B236" s="242"/>
      <c r="C236" s="243"/>
      <c r="D236" s="244" t="s">
        <v>350</v>
      </c>
      <c r="E236" s="253" t="s">
        <v>1</v>
      </c>
      <c r="F236" s="245" t="s">
        <v>391</v>
      </c>
      <c r="G236" s="243"/>
      <c r="H236" s="246">
        <v>79.799999999999997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350</v>
      </c>
      <c r="AU236" s="252" t="s">
        <v>85</v>
      </c>
      <c r="AV236" s="13" t="s">
        <v>85</v>
      </c>
      <c r="AW236" s="13" t="s">
        <v>30</v>
      </c>
      <c r="AX236" s="13" t="s">
        <v>83</v>
      </c>
      <c r="AY236" s="252" t="s">
        <v>117</v>
      </c>
    </row>
    <row r="237" s="2" customFormat="1" ht="33" customHeight="1">
      <c r="A237" s="37"/>
      <c r="B237" s="38"/>
      <c r="C237" s="214" t="s">
        <v>440</v>
      </c>
      <c r="D237" s="214" t="s">
        <v>120</v>
      </c>
      <c r="E237" s="215" t="s">
        <v>441</v>
      </c>
      <c r="F237" s="216" t="s">
        <v>442</v>
      </c>
      <c r="G237" s="217" t="s">
        <v>395</v>
      </c>
      <c r="H237" s="218">
        <v>11.48</v>
      </c>
      <c r="I237" s="219"/>
      <c r="J237" s="220">
        <f>ROUND(I237*H237,2)</f>
        <v>0</v>
      </c>
      <c r="K237" s="216" t="s">
        <v>124</v>
      </c>
      <c r="L237" s="43"/>
      <c r="M237" s="221" t="s">
        <v>1</v>
      </c>
      <c r="N237" s="222" t="s">
        <v>40</v>
      </c>
      <c r="O237" s="90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5" t="s">
        <v>224</v>
      </c>
      <c r="AT237" s="225" t="s">
        <v>120</v>
      </c>
      <c r="AU237" s="225" t="s">
        <v>85</v>
      </c>
      <c r="AY237" s="16" t="s">
        <v>117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6" t="s">
        <v>83</v>
      </c>
      <c r="BK237" s="226">
        <f>ROUND(I237*H237,2)</f>
        <v>0</v>
      </c>
      <c r="BL237" s="16" t="s">
        <v>224</v>
      </c>
      <c r="BM237" s="225" t="s">
        <v>443</v>
      </c>
    </row>
    <row r="238" s="2" customFormat="1">
      <c r="A238" s="37"/>
      <c r="B238" s="38"/>
      <c r="C238" s="39"/>
      <c r="D238" s="227" t="s">
        <v>127</v>
      </c>
      <c r="E238" s="39"/>
      <c r="F238" s="228" t="s">
        <v>444</v>
      </c>
      <c r="G238" s="39"/>
      <c r="H238" s="39"/>
      <c r="I238" s="229"/>
      <c r="J238" s="39"/>
      <c r="K238" s="39"/>
      <c r="L238" s="43"/>
      <c r="M238" s="230"/>
      <c r="N238" s="231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127</v>
      </c>
      <c r="AU238" s="16" t="s">
        <v>85</v>
      </c>
    </row>
    <row r="239" s="13" customFormat="1">
      <c r="A239" s="13"/>
      <c r="B239" s="242"/>
      <c r="C239" s="243"/>
      <c r="D239" s="244" t="s">
        <v>350</v>
      </c>
      <c r="E239" s="253" t="s">
        <v>1</v>
      </c>
      <c r="F239" s="245" t="s">
        <v>445</v>
      </c>
      <c r="G239" s="243"/>
      <c r="H239" s="246">
        <v>1.8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350</v>
      </c>
      <c r="AU239" s="252" t="s">
        <v>85</v>
      </c>
      <c r="AV239" s="13" t="s">
        <v>85</v>
      </c>
      <c r="AW239" s="13" t="s">
        <v>30</v>
      </c>
      <c r="AX239" s="13" t="s">
        <v>75</v>
      </c>
      <c r="AY239" s="252" t="s">
        <v>117</v>
      </c>
    </row>
    <row r="240" s="13" customFormat="1">
      <c r="A240" s="13"/>
      <c r="B240" s="242"/>
      <c r="C240" s="243"/>
      <c r="D240" s="244" t="s">
        <v>350</v>
      </c>
      <c r="E240" s="253" t="s">
        <v>1</v>
      </c>
      <c r="F240" s="245" t="s">
        <v>446</v>
      </c>
      <c r="G240" s="243"/>
      <c r="H240" s="246">
        <v>9.6799999999999997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350</v>
      </c>
      <c r="AU240" s="252" t="s">
        <v>85</v>
      </c>
      <c r="AV240" s="13" t="s">
        <v>85</v>
      </c>
      <c r="AW240" s="13" t="s">
        <v>30</v>
      </c>
      <c r="AX240" s="13" t="s">
        <v>75</v>
      </c>
      <c r="AY240" s="252" t="s">
        <v>117</v>
      </c>
    </row>
    <row r="241" s="14" customFormat="1">
      <c r="A241" s="14"/>
      <c r="B241" s="254"/>
      <c r="C241" s="255"/>
      <c r="D241" s="244" t="s">
        <v>350</v>
      </c>
      <c r="E241" s="256" t="s">
        <v>1</v>
      </c>
      <c r="F241" s="257" t="s">
        <v>447</v>
      </c>
      <c r="G241" s="255"/>
      <c r="H241" s="258">
        <v>11.48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4" t="s">
        <v>350</v>
      </c>
      <c r="AU241" s="264" t="s">
        <v>85</v>
      </c>
      <c r="AV241" s="14" t="s">
        <v>139</v>
      </c>
      <c r="AW241" s="14" t="s">
        <v>30</v>
      </c>
      <c r="AX241" s="14" t="s">
        <v>83</v>
      </c>
      <c r="AY241" s="264" t="s">
        <v>117</v>
      </c>
    </row>
    <row r="242" s="2" customFormat="1" ht="37.8" customHeight="1">
      <c r="A242" s="37"/>
      <c r="B242" s="38"/>
      <c r="C242" s="214" t="s">
        <v>448</v>
      </c>
      <c r="D242" s="214" t="s">
        <v>120</v>
      </c>
      <c r="E242" s="215" t="s">
        <v>449</v>
      </c>
      <c r="F242" s="216" t="s">
        <v>450</v>
      </c>
      <c r="G242" s="217" t="s">
        <v>302</v>
      </c>
      <c r="H242" s="218">
        <v>231</v>
      </c>
      <c r="I242" s="219"/>
      <c r="J242" s="220">
        <f>ROUND(I242*H242,2)</f>
        <v>0</v>
      </c>
      <c r="K242" s="216" t="s">
        <v>124</v>
      </c>
      <c r="L242" s="43"/>
      <c r="M242" s="221" t="s">
        <v>1</v>
      </c>
      <c r="N242" s="222" t="s">
        <v>40</v>
      </c>
      <c r="O242" s="90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5" t="s">
        <v>224</v>
      </c>
      <c r="AT242" s="225" t="s">
        <v>120</v>
      </c>
      <c r="AU242" s="225" t="s">
        <v>85</v>
      </c>
      <c r="AY242" s="16" t="s">
        <v>117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6" t="s">
        <v>83</v>
      </c>
      <c r="BK242" s="226">
        <f>ROUND(I242*H242,2)</f>
        <v>0</v>
      </c>
      <c r="BL242" s="16" t="s">
        <v>224</v>
      </c>
      <c r="BM242" s="225" t="s">
        <v>451</v>
      </c>
    </row>
    <row r="243" s="2" customFormat="1">
      <c r="A243" s="37"/>
      <c r="B243" s="38"/>
      <c r="C243" s="39"/>
      <c r="D243" s="227" t="s">
        <v>127</v>
      </c>
      <c r="E243" s="39"/>
      <c r="F243" s="228" t="s">
        <v>452</v>
      </c>
      <c r="G243" s="39"/>
      <c r="H243" s="39"/>
      <c r="I243" s="229"/>
      <c r="J243" s="39"/>
      <c r="K243" s="39"/>
      <c r="L243" s="43"/>
      <c r="M243" s="230"/>
      <c r="N243" s="231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127</v>
      </c>
      <c r="AU243" s="16" t="s">
        <v>85</v>
      </c>
    </row>
    <row r="244" s="2" customFormat="1" ht="37.8" customHeight="1">
      <c r="A244" s="37"/>
      <c r="B244" s="38"/>
      <c r="C244" s="214" t="s">
        <v>453</v>
      </c>
      <c r="D244" s="214" t="s">
        <v>120</v>
      </c>
      <c r="E244" s="215" t="s">
        <v>454</v>
      </c>
      <c r="F244" s="216" t="s">
        <v>455</v>
      </c>
      <c r="G244" s="217" t="s">
        <v>302</v>
      </c>
      <c r="H244" s="218">
        <v>267</v>
      </c>
      <c r="I244" s="219"/>
      <c r="J244" s="220">
        <f>ROUND(I244*H244,2)</f>
        <v>0</v>
      </c>
      <c r="K244" s="216" t="s">
        <v>124</v>
      </c>
      <c r="L244" s="43"/>
      <c r="M244" s="221" t="s">
        <v>1</v>
      </c>
      <c r="N244" s="222" t="s">
        <v>40</v>
      </c>
      <c r="O244" s="90"/>
      <c r="P244" s="223">
        <f>O244*H244</f>
        <v>0</v>
      </c>
      <c r="Q244" s="223">
        <v>9.0000000000000006E-05</v>
      </c>
      <c r="R244" s="223">
        <f>Q244*H244</f>
        <v>0.024030000000000003</v>
      </c>
      <c r="S244" s="223">
        <v>0</v>
      </c>
      <c r="T244" s="22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5" t="s">
        <v>224</v>
      </c>
      <c r="AT244" s="225" t="s">
        <v>120</v>
      </c>
      <c r="AU244" s="225" t="s">
        <v>85</v>
      </c>
      <c r="AY244" s="16" t="s">
        <v>117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6" t="s">
        <v>83</v>
      </c>
      <c r="BK244" s="226">
        <f>ROUND(I244*H244,2)</f>
        <v>0</v>
      </c>
      <c r="BL244" s="16" t="s">
        <v>224</v>
      </c>
      <c r="BM244" s="225" t="s">
        <v>456</v>
      </c>
    </row>
    <row r="245" s="2" customFormat="1">
      <c r="A245" s="37"/>
      <c r="B245" s="38"/>
      <c r="C245" s="39"/>
      <c r="D245" s="227" t="s">
        <v>127</v>
      </c>
      <c r="E245" s="39"/>
      <c r="F245" s="228" t="s">
        <v>457</v>
      </c>
      <c r="G245" s="39"/>
      <c r="H245" s="39"/>
      <c r="I245" s="229"/>
      <c r="J245" s="39"/>
      <c r="K245" s="39"/>
      <c r="L245" s="43"/>
      <c r="M245" s="230"/>
      <c r="N245" s="231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127</v>
      </c>
      <c r="AU245" s="16" t="s">
        <v>85</v>
      </c>
    </row>
    <row r="246" s="2" customFormat="1" ht="37.8" customHeight="1">
      <c r="A246" s="37"/>
      <c r="B246" s="38"/>
      <c r="C246" s="214" t="s">
        <v>458</v>
      </c>
      <c r="D246" s="214" t="s">
        <v>120</v>
      </c>
      <c r="E246" s="215" t="s">
        <v>459</v>
      </c>
      <c r="F246" s="216" t="s">
        <v>460</v>
      </c>
      <c r="G246" s="217" t="s">
        <v>302</v>
      </c>
      <c r="H246" s="218">
        <v>20</v>
      </c>
      <c r="I246" s="219"/>
      <c r="J246" s="220">
        <f>ROUND(I246*H246,2)</f>
        <v>0</v>
      </c>
      <c r="K246" s="216" t="s">
        <v>124</v>
      </c>
      <c r="L246" s="43"/>
      <c r="M246" s="221" t="s">
        <v>1</v>
      </c>
      <c r="N246" s="222" t="s">
        <v>40</v>
      </c>
      <c r="O246" s="90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5" t="s">
        <v>224</v>
      </c>
      <c r="AT246" s="225" t="s">
        <v>120</v>
      </c>
      <c r="AU246" s="225" t="s">
        <v>85</v>
      </c>
      <c r="AY246" s="16" t="s">
        <v>117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6" t="s">
        <v>83</v>
      </c>
      <c r="BK246" s="226">
        <f>ROUND(I246*H246,2)</f>
        <v>0</v>
      </c>
      <c r="BL246" s="16" t="s">
        <v>224</v>
      </c>
      <c r="BM246" s="225" t="s">
        <v>461</v>
      </c>
    </row>
    <row r="247" s="2" customFormat="1">
      <c r="A247" s="37"/>
      <c r="B247" s="38"/>
      <c r="C247" s="39"/>
      <c r="D247" s="227" t="s">
        <v>127</v>
      </c>
      <c r="E247" s="39"/>
      <c r="F247" s="228" t="s">
        <v>462</v>
      </c>
      <c r="G247" s="39"/>
      <c r="H247" s="39"/>
      <c r="I247" s="229"/>
      <c r="J247" s="39"/>
      <c r="K247" s="39"/>
      <c r="L247" s="43"/>
      <c r="M247" s="230"/>
      <c r="N247" s="231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127</v>
      </c>
      <c r="AU247" s="16" t="s">
        <v>85</v>
      </c>
    </row>
    <row r="248" s="2" customFormat="1" ht="24.15" customHeight="1">
      <c r="A248" s="37"/>
      <c r="B248" s="38"/>
      <c r="C248" s="232" t="s">
        <v>463</v>
      </c>
      <c r="D248" s="232" t="s">
        <v>129</v>
      </c>
      <c r="E248" s="233" t="s">
        <v>464</v>
      </c>
      <c r="F248" s="234" t="s">
        <v>465</v>
      </c>
      <c r="G248" s="235" t="s">
        <v>302</v>
      </c>
      <c r="H248" s="236">
        <v>21</v>
      </c>
      <c r="I248" s="237"/>
      <c r="J248" s="238">
        <f>ROUND(I248*H248,2)</f>
        <v>0</v>
      </c>
      <c r="K248" s="234" t="s">
        <v>124</v>
      </c>
      <c r="L248" s="239"/>
      <c r="M248" s="240" t="s">
        <v>1</v>
      </c>
      <c r="N248" s="241" t="s">
        <v>40</v>
      </c>
      <c r="O248" s="90"/>
      <c r="P248" s="223">
        <f>O248*H248</f>
        <v>0</v>
      </c>
      <c r="Q248" s="223">
        <v>0.00068999999999999997</v>
      </c>
      <c r="R248" s="223">
        <f>Q248*H248</f>
        <v>0.014489999999999999</v>
      </c>
      <c r="S248" s="223">
        <v>0</v>
      </c>
      <c r="T248" s="22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5" t="s">
        <v>245</v>
      </c>
      <c r="AT248" s="225" t="s">
        <v>129</v>
      </c>
      <c r="AU248" s="225" t="s">
        <v>85</v>
      </c>
      <c r="AY248" s="16" t="s">
        <v>117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6" t="s">
        <v>83</v>
      </c>
      <c r="BK248" s="226">
        <f>ROUND(I248*H248,2)</f>
        <v>0</v>
      </c>
      <c r="BL248" s="16" t="s">
        <v>245</v>
      </c>
      <c r="BM248" s="225" t="s">
        <v>466</v>
      </c>
    </row>
    <row r="249" s="13" customFormat="1">
      <c r="A249" s="13"/>
      <c r="B249" s="242"/>
      <c r="C249" s="243"/>
      <c r="D249" s="244" t="s">
        <v>350</v>
      </c>
      <c r="E249" s="243"/>
      <c r="F249" s="245" t="s">
        <v>467</v>
      </c>
      <c r="G249" s="243"/>
      <c r="H249" s="246">
        <v>21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350</v>
      </c>
      <c r="AU249" s="252" t="s">
        <v>85</v>
      </c>
      <c r="AV249" s="13" t="s">
        <v>85</v>
      </c>
      <c r="AW249" s="13" t="s">
        <v>4</v>
      </c>
      <c r="AX249" s="13" t="s">
        <v>83</v>
      </c>
      <c r="AY249" s="252" t="s">
        <v>117</v>
      </c>
    </row>
    <row r="250" s="2" customFormat="1" ht="37.8" customHeight="1">
      <c r="A250" s="37"/>
      <c r="B250" s="38"/>
      <c r="C250" s="214" t="s">
        <v>468</v>
      </c>
      <c r="D250" s="214" t="s">
        <v>120</v>
      </c>
      <c r="E250" s="215" t="s">
        <v>469</v>
      </c>
      <c r="F250" s="216" t="s">
        <v>470</v>
      </c>
      <c r="G250" s="217" t="s">
        <v>302</v>
      </c>
      <c r="H250" s="218">
        <v>400</v>
      </c>
      <c r="I250" s="219"/>
      <c r="J250" s="220">
        <f>ROUND(I250*H250,2)</f>
        <v>0</v>
      </c>
      <c r="K250" s="216" t="s">
        <v>124</v>
      </c>
      <c r="L250" s="43"/>
      <c r="M250" s="221" t="s">
        <v>1</v>
      </c>
      <c r="N250" s="222" t="s">
        <v>40</v>
      </c>
      <c r="O250" s="90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5" t="s">
        <v>224</v>
      </c>
      <c r="AT250" s="225" t="s">
        <v>120</v>
      </c>
      <c r="AU250" s="225" t="s">
        <v>85</v>
      </c>
      <c r="AY250" s="16" t="s">
        <v>117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6" t="s">
        <v>83</v>
      </c>
      <c r="BK250" s="226">
        <f>ROUND(I250*H250,2)</f>
        <v>0</v>
      </c>
      <c r="BL250" s="16" t="s">
        <v>224</v>
      </c>
      <c r="BM250" s="225" t="s">
        <v>471</v>
      </c>
    </row>
    <row r="251" s="2" customFormat="1">
      <c r="A251" s="37"/>
      <c r="B251" s="38"/>
      <c r="C251" s="39"/>
      <c r="D251" s="227" t="s">
        <v>127</v>
      </c>
      <c r="E251" s="39"/>
      <c r="F251" s="228" t="s">
        <v>472</v>
      </c>
      <c r="G251" s="39"/>
      <c r="H251" s="39"/>
      <c r="I251" s="229"/>
      <c r="J251" s="39"/>
      <c r="K251" s="39"/>
      <c r="L251" s="43"/>
      <c r="M251" s="230"/>
      <c r="N251" s="231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127</v>
      </c>
      <c r="AU251" s="16" t="s">
        <v>85</v>
      </c>
    </row>
    <row r="252" s="2" customFormat="1" ht="24.15" customHeight="1">
      <c r="A252" s="37"/>
      <c r="B252" s="38"/>
      <c r="C252" s="232" t="s">
        <v>473</v>
      </c>
      <c r="D252" s="232" t="s">
        <v>129</v>
      </c>
      <c r="E252" s="233" t="s">
        <v>474</v>
      </c>
      <c r="F252" s="234" t="s">
        <v>475</v>
      </c>
      <c r="G252" s="235" t="s">
        <v>302</v>
      </c>
      <c r="H252" s="236">
        <v>420</v>
      </c>
      <c r="I252" s="237"/>
      <c r="J252" s="238">
        <f>ROUND(I252*H252,2)</f>
        <v>0</v>
      </c>
      <c r="K252" s="234" t="s">
        <v>124</v>
      </c>
      <c r="L252" s="239"/>
      <c r="M252" s="240" t="s">
        <v>1</v>
      </c>
      <c r="N252" s="241" t="s">
        <v>40</v>
      </c>
      <c r="O252" s="90"/>
      <c r="P252" s="223">
        <f>O252*H252</f>
        <v>0</v>
      </c>
      <c r="Q252" s="223">
        <v>0.00025999999999999998</v>
      </c>
      <c r="R252" s="223">
        <f>Q252*H252</f>
        <v>0.10919999999999999</v>
      </c>
      <c r="S252" s="223">
        <v>0</v>
      </c>
      <c r="T252" s="22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5" t="s">
        <v>245</v>
      </c>
      <c r="AT252" s="225" t="s">
        <v>129</v>
      </c>
      <c r="AU252" s="225" t="s">
        <v>85</v>
      </c>
      <c r="AY252" s="16" t="s">
        <v>117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6" t="s">
        <v>83</v>
      </c>
      <c r="BK252" s="226">
        <f>ROUND(I252*H252,2)</f>
        <v>0</v>
      </c>
      <c r="BL252" s="16" t="s">
        <v>245</v>
      </c>
      <c r="BM252" s="225" t="s">
        <v>476</v>
      </c>
    </row>
    <row r="253" s="13" customFormat="1">
      <c r="A253" s="13"/>
      <c r="B253" s="242"/>
      <c r="C253" s="243"/>
      <c r="D253" s="244" t="s">
        <v>350</v>
      </c>
      <c r="E253" s="243"/>
      <c r="F253" s="245" t="s">
        <v>477</v>
      </c>
      <c r="G253" s="243"/>
      <c r="H253" s="246">
        <v>420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350</v>
      </c>
      <c r="AU253" s="252" t="s">
        <v>85</v>
      </c>
      <c r="AV253" s="13" t="s">
        <v>85</v>
      </c>
      <c r="AW253" s="13" t="s">
        <v>4</v>
      </c>
      <c r="AX253" s="13" t="s">
        <v>83</v>
      </c>
      <c r="AY253" s="252" t="s">
        <v>117</v>
      </c>
    </row>
    <row r="254" s="2" customFormat="1" ht="37.8" customHeight="1">
      <c r="A254" s="37"/>
      <c r="B254" s="38"/>
      <c r="C254" s="214" t="s">
        <v>478</v>
      </c>
      <c r="D254" s="214" t="s">
        <v>120</v>
      </c>
      <c r="E254" s="215" t="s">
        <v>479</v>
      </c>
      <c r="F254" s="216" t="s">
        <v>480</v>
      </c>
      <c r="G254" s="217" t="s">
        <v>302</v>
      </c>
      <c r="H254" s="218">
        <v>60</v>
      </c>
      <c r="I254" s="219"/>
      <c r="J254" s="220">
        <f>ROUND(I254*H254,2)</f>
        <v>0</v>
      </c>
      <c r="K254" s="216" t="s">
        <v>124</v>
      </c>
      <c r="L254" s="43"/>
      <c r="M254" s="221" t="s">
        <v>1</v>
      </c>
      <c r="N254" s="222" t="s">
        <v>40</v>
      </c>
      <c r="O254" s="90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5" t="s">
        <v>224</v>
      </c>
      <c r="AT254" s="225" t="s">
        <v>120</v>
      </c>
      <c r="AU254" s="225" t="s">
        <v>85</v>
      </c>
      <c r="AY254" s="16" t="s">
        <v>117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6" t="s">
        <v>83</v>
      </c>
      <c r="BK254" s="226">
        <f>ROUND(I254*H254,2)</f>
        <v>0</v>
      </c>
      <c r="BL254" s="16" t="s">
        <v>224</v>
      </c>
      <c r="BM254" s="225" t="s">
        <v>481</v>
      </c>
    </row>
    <row r="255" s="2" customFormat="1">
      <c r="A255" s="37"/>
      <c r="B255" s="38"/>
      <c r="C255" s="39"/>
      <c r="D255" s="227" t="s">
        <v>127</v>
      </c>
      <c r="E255" s="39"/>
      <c r="F255" s="228" t="s">
        <v>482</v>
      </c>
      <c r="G255" s="39"/>
      <c r="H255" s="39"/>
      <c r="I255" s="229"/>
      <c r="J255" s="39"/>
      <c r="K255" s="39"/>
      <c r="L255" s="43"/>
      <c r="M255" s="230"/>
      <c r="N255" s="231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127</v>
      </c>
      <c r="AU255" s="16" t="s">
        <v>85</v>
      </c>
    </row>
    <row r="256" s="2" customFormat="1" ht="24.15" customHeight="1">
      <c r="A256" s="37"/>
      <c r="B256" s="38"/>
      <c r="C256" s="232" t="s">
        <v>483</v>
      </c>
      <c r="D256" s="232" t="s">
        <v>129</v>
      </c>
      <c r="E256" s="233" t="s">
        <v>484</v>
      </c>
      <c r="F256" s="234" t="s">
        <v>485</v>
      </c>
      <c r="G256" s="235" t="s">
        <v>302</v>
      </c>
      <c r="H256" s="236">
        <v>63</v>
      </c>
      <c r="I256" s="237"/>
      <c r="J256" s="238">
        <f>ROUND(I256*H256,2)</f>
        <v>0</v>
      </c>
      <c r="K256" s="234" t="s">
        <v>124</v>
      </c>
      <c r="L256" s="239"/>
      <c r="M256" s="240" t="s">
        <v>1</v>
      </c>
      <c r="N256" s="241" t="s">
        <v>40</v>
      </c>
      <c r="O256" s="90"/>
      <c r="P256" s="223">
        <f>O256*H256</f>
        <v>0</v>
      </c>
      <c r="Q256" s="223">
        <v>0.00042999999999999999</v>
      </c>
      <c r="R256" s="223">
        <f>Q256*H256</f>
        <v>0.027089999999999999</v>
      </c>
      <c r="S256" s="223">
        <v>0</v>
      </c>
      <c r="T256" s="22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5" t="s">
        <v>245</v>
      </c>
      <c r="AT256" s="225" t="s">
        <v>129</v>
      </c>
      <c r="AU256" s="225" t="s">
        <v>85</v>
      </c>
      <c r="AY256" s="16" t="s">
        <v>117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6" t="s">
        <v>83</v>
      </c>
      <c r="BK256" s="226">
        <f>ROUND(I256*H256,2)</f>
        <v>0</v>
      </c>
      <c r="BL256" s="16" t="s">
        <v>245</v>
      </c>
      <c r="BM256" s="225" t="s">
        <v>486</v>
      </c>
    </row>
    <row r="257" s="13" customFormat="1">
      <c r="A257" s="13"/>
      <c r="B257" s="242"/>
      <c r="C257" s="243"/>
      <c r="D257" s="244" t="s">
        <v>350</v>
      </c>
      <c r="E257" s="243"/>
      <c r="F257" s="245" t="s">
        <v>487</v>
      </c>
      <c r="G257" s="243"/>
      <c r="H257" s="246">
        <v>63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350</v>
      </c>
      <c r="AU257" s="252" t="s">
        <v>85</v>
      </c>
      <c r="AV257" s="13" t="s">
        <v>85</v>
      </c>
      <c r="AW257" s="13" t="s">
        <v>4</v>
      </c>
      <c r="AX257" s="13" t="s">
        <v>83</v>
      </c>
      <c r="AY257" s="252" t="s">
        <v>117</v>
      </c>
    </row>
    <row r="258" s="2" customFormat="1" ht="37.8" customHeight="1">
      <c r="A258" s="37"/>
      <c r="B258" s="38"/>
      <c r="C258" s="214" t="s">
        <v>488</v>
      </c>
      <c r="D258" s="214" t="s">
        <v>120</v>
      </c>
      <c r="E258" s="215" t="s">
        <v>489</v>
      </c>
      <c r="F258" s="216" t="s">
        <v>490</v>
      </c>
      <c r="G258" s="217" t="s">
        <v>388</v>
      </c>
      <c r="H258" s="218">
        <v>14</v>
      </c>
      <c r="I258" s="219"/>
      <c r="J258" s="220">
        <f>ROUND(I258*H258,2)</f>
        <v>0</v>
      </c>
      <c r="K258" s="216" t="s">
        <v>124</v>
      </c>
      <c r="L258" s="43"/>
      <c r="M258" s="221" t="s">
        <v>1</v>
      </c>
      <c r="N258" s="222" t="s">
        <v>40</v>
      </c>
      <c r="O258" s="90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5" t="s">
        <v>224</v>
      </c>
      <c r="AT258" s="225" t="s">
        <v>120</v>
      </c>
      <c r="AU258" s="225" t="s">
        <v>85</v>
      </c>
      <c r="AY258" s="16" t="s">
        <v>117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6" t="s">
        <v>83</v>
      </c>
      <c r="BK258" s="226">
        <f>ROUND(I258*H258,2)</f>
        <v>0</v>
      </c>
      <c r="BL258" s="16" t="s">
        <v>224</v>
      </c>
      <c r="BM258" s="225" t="s">
        <v>491</v>
      </c>
    </row>
    <row r="259" s="2" customFormat="1">
      <c r="A259" s="37"/>
      <c r="B259" s="38"/>
      <c r="C259" s="39"/>
      <c r="D259" s="227" t="s">
        <v>127</v>
      </c>
      <c r="E259" s="39"/>
      <c r="F259" s="228" t="s">
        <v>492</v>
      </c>
      <c r="G259" s="39"/>
      <c r="H259" s="39"/>
      <c r="I259" s="229"/>
      <c r="J259" s="39"/>
      <c r="K259" s="39"/>
      <c r="L259" s="43"/>
      <c r="M259" s="230"/>
      <c r="N259" s="231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127</v>
      </c>
      <c r="AU259" s="16" t="s">
        <v>85</v>
      </c>
    </row>
    <row r="260" s="13" customFormat="1">
      <c r="A260" s="13"/>
      <c r="B260" s="242"/>
      <c r="C260" s="243"/>
      <c r="D260" s="244" t="s">
        <v>350</v>
      </c>
      <c r="E260" s="253" t="s">
        <v>1</v>
      </c>
      <c r="F260" s="245" t="s">
        <v>493</v>
      </c>
      <c r="G260" s="243"/>
      <c r="H260" s="246">
        <v>14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2" t="s">
        <v>350</v>
      </c>
      <c r="AU260" s="252" t="s">
        <v>85</v>
      </c>
      <c r="AV260" s="13" t="s">
        <v>85</v>
      </c>
      <c r="AW260" s="13" t="s">
        <v>30</v>
      </c>
      <c r="AX260" s="13" t="s">
        <v>83</v>
      </c>
      <c r="AY260" s="252" t="s">
        <v>117</v>
      </c>
    </row>
    <row r="261" s="2" customFormat="1" ht="24.15" customHeight="1">
      <c r="A261" s="37"/>
      <c r="B261" s="38"/>
      <c r="C261" s="214" t="s">
        <v>494</v>
      </c>
      <c r="D261" s="214" t="s">
        <v>120</v>
      </c>
      <c r="E261" s="215" t="s">
        <v>495</v>
      </c>
      <c r="F261" s="216" t="s">
        <v>496</v>
      </c>
      <c r="G261" s="217" t="s">
        <v>388</v>
      </c>
      <c r="H261" s="218">
        <v>4</v>
      </c>
      <c r="I261" s="219"/>
      <c r="J261" s="220">
        <f>ROUND(I261*H261,2)</f>
        <v>0</v>
      </c>
      <c r="K261" s="216" t="s">
        <v>124</v>
      </c>
      <c r="L261" s="43"/>
      <c r="M261" s="221" t="s">
        <v>1</v>
      </c>
      <c r="N261" s="222" t="s">
        <v>40</v>
      </c>
      <c r="O261" s="90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5" t="s">
        <v>224</v>
      </c>
      <c r="AT261" s="225" t="s">
        <v>120</v>
      </c>
      <c r="AU261" s="225" t="s">
        <v>85</v>
      </c>
      <c r="AY261" s="16" t="s">
        <v>117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6" t="s">
        <v>83</v>
      </c>
      <c r="BK261" s="226">
        <f>ROUND(I261*H261,2)</f>
        <v>0</v>
      </c>
      <c r="BL261" s="16" t="s">
        <v>224</v>
      </c>
      <c r="BM261" s="225" t="s">
        <v>497</v>
      </c>
    </row>
    <row r="262" s="2" customFormat="1">
      <c r="A262" s="37"/>
      <c r="B262" s="38"/>
      <c r="C262" s="39"/>
      <c r="D262" s="227" t="s">
        <v>127</v>
      </c>
      <c r="E262" s="39"/>
      <c r="F262" s="228" t="s">
        <v>498</v>
      </c>
      <c r="G262" s="39"/>
      <c r="H262" s="39"/>
      <c r="I262" s="229"/>
      <c r="J262" s="39"/>
      <c r="K262" s="39"/>
      <c r="L262" s="43"/>
      <c r="M262" s="230"/>
      <c r="N262" s="231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127</v>
      </c>
      <c r="AU262" s="16" t="s">
        <v>85</v>
      </c>
    </row>
    <row r="263" s="13" customFormat="1">
      <c r="A263" s="13"/>
      <c r="B263" s="242"/>
      <c r="C263" s="243"/>
      <c r="D263" s="244" t="s">
        <v>350</v>
      </c>
      <c r="E263" s="253" t="s">
        <v>1</v>
      </c>
      <c r="F263" s="245" t="s">
        <v>499</v>
      </c>
      <c r="G263" s="243"/>
      <c r="H263" s="246">
        <v>4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350</v>
      </c>
      <c r="AU263" s="252" t="s">
        <v>85</v>
      </c>
      <c r="AV263" s="13" t="s">
        <v>85</v>
      </c>
      <c r="AW263" s="13" t="s">
        <v>30</v>
      </c>
      <c r="AX263" s="13" t="s">
        <v>83</v>
      </c>
      <c r="AY263" s="252" t="s">
        <v>117</v>
      </c>
    </row>
    <row r="264" s="2" customFormat="1" ht="24.15" customHeight="1">
      <c r="A264" s="37"/>
      <c r="B264" s="38"/>
      <c r="C264" s="214" t="s">
        <v>500</v>
      </c>
      <c r="D264" s="214" t="s">
        <v>120</v>
      </c>
      <c r="E264" s="215" t="s">
        <v>501</v>
      </c>
      <c r="F264" s="216" t="s">
        <v>502</v>
      </c>
      <c r="G264" s="217" t="s">
        <v>388</v>
      </c>
      <c r="H264" s="218">
        <v>14</v>
      </c>
      <c r="I264" s="219"/>
      <c r="J264" s="220">
        <f>ROUND(I264*H264,2)</f>
        <v>0</v>
      </c>
      <c r="K264" s="216" t="s">
        <v>124</v>
      </c>
      <c r="L264" s="43"/>
      <c r="M264" s="221" t="s">
        <v>1</v>
      </c>
      <c r="N264" s="222" t="s">
        <v>40</v>
      </c>
      <c r="O264" s="90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5" t="s">
        <v>224</v>
      </c>
      <c r="AT264" s="225" t="s">
        <v>120</v>
      </c>
      <c r="AU264" s="225" t="s">
        <v>85</v>
      </c>
      <c r="AY264" s="16" t="s">
        <v>117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6" t="s">
        <v>83</v>
      </c>
      <c r="BK264" s="226">
        <f>ROUND(I264*H264,2)</f>
        <v>0</v>
      </c>
      <c r="BL264" s="16" t="s">
        <v>224</v>
      </c>
      <c r="BM264" s="225" t="s">
        <v>503</v>
      </c>
    </row>
    <row r="265" s="2" customFormat="1">
      <c r="A265" s="37"/>
      <c r="B265" s="38"/>
      <c r="C265" s="39"/>
      <c r="D265" s="227" t="s">
        <v>127</v>
      </c>
      <c r="E265" s="39"/>
      <c r="F265" s="228" t="s">
        <v>504</v>
      </c>
      <c r="G265" s="39"/>
      <c r="H265" s="39"/>
      <c r="I265" s="229"/>
      <c r="J265" s="39"/>
      <c r="K265" s="39"/>
      <c r="L265" s="43"/>
      <c r="M265" s="230"/>
      <c r="N265" s="231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127</v>
      </c>
      <c r="AU265" s="16" t="s">
        <v>85</v>
      </c>
    </row>
    <row r="266" s="13" customFormat="1">
      <c r="A266" s="13"/>
      <c r="B266" s="242"/>
      <c r="C266" s="243"/>
      <c r="D266" s="244" t="s">
        <v>350</v>
      </c>
      <c r="E266" s="253" t="s">
        <v>1</v>
      </c>
      <c r="F266" s="245" t="s">
        <v>493</v>
      </c>
      <c r="G266" s="243"/>
      <c r="H266" s="246">
        <v>14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2" t="s">
        <v>350</v>
      </c>
      <c r="AU266" s="252" t="s">
        <v>85</v>
      </c>
      <c r="AV266" s="13" t="s">
        <v>85</v>
      </c>
      <c r="AW266" s="13" t="s">
        <v>30</v>
      </c>
      <c r="AX266" s="13" t="s">
        <v>83</v>
      </c>
      <c r="AY266" s="252" t="s">
        <v>117</v>
      </c>
    </row>
    <row r="267" s="2" customFormat="1" ht="62.7" customHeight="1">
      <c r="A267" s="37"/>
      <c r="B267" s="38"/>
      <c r="C267" s="214" t="s">
        <v>505</v>
      </c>
      <c r="D267" s="214" t="s">
        <v>120</v>
      </c>
      <c r="E267" s="215" t="s">
        <v>506</v>
      </c>
      <c r="F267" s="216" t="s">
        <v>507</v>
      </c>
      <c r="G267" s="217" t="s">
        <v>388</v>
      </c>
      <c r="H267" s="218">
        <v>1.05</v>
      </c>
      <c r="I267" s="219"/>
      <c r="J267" s="220">
        <f>ROUND(I267*H267,2)</f>
        <v>0</v>
      </c>
      <c r="K267" s="216" t="s">
        <v>124</v>
      </c>
      <c r="L267" s="43"/>
      <c r="M267" s="221" t="s">
        <v>1</v>
      </c>
      <c r="N267" s="222" t="s">
        <v>40</v>
      </c>
      <c r="O267" s="90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5" t="s">
        <v>224</v>
      </c>
      <c r="AT267" s="225" t="s">
        <v>120</v>
      </c>
      <c r="AU267" s="225" t="s">
        <v>85</v>
      </c>
      <c r="AY267" s="16" t="s">
        <v>117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6" t="s">
        <v>83</v>
      </c>
      <c r="BK267" s="226">
        <f>ROUND(I267*H267,2)</f>
        <v>0</v>
      </c>
      <c r="BL267" s="16" t="s">
        <v>224</v>
      </c>
      <c r="BM267" s="225" t="s">
        <v>508</v>
      </c>
    </row>
    <row r="268" s="2" customFormat="1">
      <c r="A268" s="37"/>
      <c r="B268" s="38"/>
      <c r="C268" s="39"/>
      <c r="D268" s="227" t="s">
        <v>127</v>
      </c>
      <c r="E268" s="39"/>
      <c r="F268" s="228" t="s">
        <v>509</v>
      </c>
      <c r="G268" s="39"/>
      <c r="H268" s="39"/>
      <c r="I268" s="229"/>
      <c r="J268" s="39"/>
      <c r="K268" s="39"/>
      <c r="L268" s="43"/>
      <c r="M268" s="230"/>
      <c r="N268" s="231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127</v>
      </c>
      <c r="AU268" s="16" t="s">
        <v>85</v>
      </c>
    </row>
    <row r="269" s="13" customFormat="1">
      <c r="A269" s="13"/>
      <c r="B269" s="242"/>
      <c r="C269" s="243"/>
      <c r="D269" s="244" t="s">
        <v>350</v>
      </c>
      <c r="E269" s="253" t="s">
        <v>1</v>
      </c>
      <c r="F269" s="245" t="s">
        <v>510</v>
      </c>
      <c r="G269" s="243"/>
      <c r="H269" s="246">
        <v>1.05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2" t="s">
        <v>350</v>
      </c>
      <c r="AU269" s="252" t="s">
        <v>85</v>
      </c>
      <c r="AV269" s="13" t="s">
        <v>85</v>
      </c>
      <c r="AW269" s="13" t="s">
        <v>30</v>
      </c>
      <c r="AX269" s="13" t="s">
        <v>83</v>
      </c>
      <c r="AY269" s="252" t="s">
        <v>117</v>
      </c>
    </row>
    <row r="270" s="2" customFormat="1" ht="62.7" customHeight="1">
      <c r="A270" s="37"/>
      <c r="B270" s="38"/>
      <c r="C270" s="214" t="s">
        <v>511</v>
      </c>
      <c r="D270" s="214" t="s">
        <v>120</v>
      </c>
      <c r="E270" s="215" t="s">
        <v>512</v>
      </c>
      <c r="F270" s="216" t="s">
        <v>513</v>
      </c>
      <c r="G270" s="217" t="s">
        <v>388</v>
      </c>
      <c r="H270" s="218">
        <v>1.05</v>
      </c>
      <c r="I270" s="219"/>
      <c r="J270" s="220">
        <f>ROUND(I270*H270,2)</f>
        <v>0</v>
      </c>
      <c r="K270" s="216" t="s">
        <v>124</v>
      </c>
      <c r="L270" s="43"/>
      <c r="M270" s="221" t="s">
        <v>1</v>
      </c>
      <c r="N270" s="222" t="s">
        <v>40</v>
      </c>
      <c r="O270" s="90"/>
      <c r="P270" s="223">
        <f>O270*H270</f>
        <v>0</v>
      </c>
      <c r="Q270" s="223">
        <v>0.084250000000000005</v>
      </c>
      <c r="R270" s="223">
        <f>Q270*H270</f>
        <v>0.088462500000000013</v>
      </c>
      <c r="S270" s="223">
        <v>0</v>
      </c>
      <c r="T270" s="22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5" t="s">
        <v>224</v>
      </c>
      <c r="AT270" s="225" t="s">
        <v>120</v>
      </c>
      <c r="AU270" s="225" t="s">
        <v>85</v>
      </c>
      <c r="AY270" s="16" t="s">
        <v>117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6" t="s">
        <v>83</v>
      </c>
      <c r="BK270" s="226">
        <f>ROUND(I270*H270,2)</f>
        <v>0</v>
      </c>
      <c r="BL270" s="16" t="s">
        <v>224</v>
      </c>
      <c r="BM270" s="225" t="s">
        <v>514</v>
      </c>
    </row>
    <row r="271" s="2" customFormat="1">
      <c r="A271" s="37"/>
      <c r="B271" s="38"/>
      <c r="C271" s="39"/>
      <c r="D271" s="227" t="s">
        <v>127</v>
      </c>
      <c r="E271" s="39"/>
      <c r="F271" s="228" t="s">
        <v>515</v>
      </c>
      <c r="G271" s="39"/>
      <c r="H271" s="39"/>
      <c r="I271" s="229"/>
      <c r="J271" s="39"/>
      <c r="K271" s="39"/>
      <c r="L271" s="43"/>
      <c r="M271" s="230"/>
      <c r="N271" s="231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127</v>
      </c>
      <c r="AU271" s="16" t="s">
        <v>85</v>
      </c>
    </row>
    <row r="272" s="13" customFormat="1">
      <c r="A272" s="13"/>
      <c r="B272" s="242"/>
      <c r="C272" s="243"/>
      <c r="D272" s="244" t="s">
        <v>350</v>
      </c>
      <c r="E272" s="253" t="s">
        <v>1</v>
      </c>
      <c r="F272" s="245" t="s">
        <v>510</v>
      </c>
      <c r="G272" s="243"/>
      <c r="H272" s="246">
        <v>1.05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2" t="s">
        <v>350</v>
      </c>
      <c r="AU272" s="252" t="s">
        <v>85</v>
      </c>
      <c r="AV272" s="13" t="s">
        <v>85</v>
      </c>
      <c r="AW272" s="13" t="s">
        <v>30</v>
      </c>
      <c r="AX272" s="13" t="s">
        <v>83</v>
      </c>
      <c r="AY272" s="252" t="s">
        <v>117</v>
      </c>
    </row>
    <row r="273" s="2" customFormat="1" ht="37.8" customHeight="1">
      <c r="A273" s="37"/>
      <c r="B273" s="38"/>
      <c r="C273" s="214" t="s">
        <v>516</v>
      </c>
      <c r="D273" s="214" t="s">
        <v>120</v>
      </c>
      <c r="E273" s="215" t="s">
        <v>517</v>
      </c>
      <c r="F273" s="216" t="s">
        <v>518</v>
      </c>
      <c r="G273" s="217" t="s">
        <v>388</v>
      </c>
      <c r="H273" s="218">
        <v>4</v>
      </c>
      <c r="I273" s="219"/>
      <c r="J273" s="220">
        <f>ROUND(I273*H273,2)</f>
        <v>0</v>
      </c>
      <c r="K273" s="216" t="s">
        <v>124</v>
      </c>
      <c r="L273" s="43"/>
      <c r="M273" s="221" t="s">
        <v>1</v>
      </c>
      <c r="N273" s="222" t="s">
        <v>40</v>
      </c>
      <c r="O273" s="90"/>
      <c r="P273" s="223">
        <f>O273*H273</f>
        <v>0</v>
      </c>
      <c r="Q273" s="223">
        <v>0</v>
      </c>
      <c r="R273" s="223">
        <f>Q273*H273</f>
        <v>0</v>
      </c>
      <c r="S273" s="223">
        <v>0.32500000000000001</v>
      </c>
      <c r="T273" s="224">
        <f>S273*H273</f>
        <v>1.3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5" t="s">
        <v>224</v>
      </c>
      <c r="AT273" s="225" t="s">
        <v>120</v>
      </c>
      <c r="AU273" s="225" t="s">
        <v>85</v>
      </c>
      <c r="AY273" s="16" t="s">
        <v>117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6" t="s">
        <v>83</v>
      </c>
      <c r="BK273" s="226">
        <f>ROUND(I273*H273,2)</f>
        <v>0</v>
      </c>
      <c r="BL273" s="16" t="s">
        <v>224</v>
      </c>
      <c r="BM273" s="225" t="s">
        <v>519</v>
      </c>
    </row>
    <row r="274" s="2" customFormat="1">
      <c r="A274" s="37"/>
      <c r="B274" s="38"/>
      <c r="C274" s="39"/>
      <c r="D274" s="227" t="s">
        <v>127</v>
      </c>
      <c r="E274" s="39"/>
      <c r="F274" s="228" t="s">
        <v>520</v>
      </c>
      <c r="G274" s="39"/>
      <c r="H274" s="39"/>
      <c r="I274" s="229"/>
      <c r="J274" s="39"/>
      <c r="K274" s="39"/>
      <c r="L274" s="43"/>
      <c r="M274" s="230"/>
      <c r="N274" s="231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127</v>
      </c>
      <c r="AU274" s="16" t="s">
        <v>85</v>
      </c>
    </row>
    <row r="275" s="13" customFormat="1">
      <c r="A275" s="13"/>
      <c r="B275" s="242"/>
      <c r="C275" s="243"/>
      <c r="D275" s="244" t="s">
        <v>350</v>
      </c>
      <c r="E275" s="253" t="s">
        <v>1</v>
      </c>
      <c r="F275" s="245" t="s">
        <v>499</v>
      </c>
      <c r="G275" s="243"/>
      <c r="H275" s="246">
        <v>4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2" t="s">
        <v>350</v>
      </c>
      <c r="AU275" s="252" t="s">
        <v>85</v>
      </c>
      <c r="AV275" s="13" t="s">
        <v>85</v>
      </c>
      <c r="AW275" s="13" t="s">
        <v>30</v>
      </c>
      <c r="AX275" s="13" t="s">
        <v>83</v>
      </c>
      <c r="AY275" s="252" t="s">
        <v>117</v>
      </c>
    </row>
    <row r="276" s="2" customFormat="1" ht="37.8" customHeight="1">
      <c r="A276" s="37"/>
      <c r="B276" s="38"/>
      <c r="C276" s="214" t="s">
        <v>521</v>
      </c>
      <c r="D276" s="214" t="s">
        <v>120</v>
      </c>
      <c r="E276" s="215" t="s">
        <v>522</v>
      </c>
      <c r="F276" s="216" t="s">
        <v>523</v>
      </c>
      <c r="G276" s="217" t="s">
        <v>388</v>
      </c>
      <c r="H276" s="218">
        <v>14</v>
      </c>
      <c r="I276" s="219"/>
      <c r="J276" s="220">
        <f>ROUND(I276*H276,2)</f>
        <v>0</v>
      </c>
      <c r="K276" s="216" t="s">
        <v>124</v>
      </c>
      <c r="L276" s="43"/>
      <c r="M276" s="221" t="s">
        <v>1</v>
      </c>
      <c r="N276" s="222" t="s">
        <v>40</v>
      </c>
      <c r="O276" s="90"/>
      <c r="P276" s="223">
        <f>O276*H276</f>
        <v>0</v>
      </c>
      <c r="Q276" s="223">
        <v>0</v>
      </c>
      <c r="R276" s="223">
        <f>Q276*H276</f>
        <v>0</v>
      </c>
      <c r="S276" s="223">
        <v>0.098000000000000004</v>
      </c>
      <c r="T276" s="224">
        <f>S276*H276</f>
        <v>1.3720000000000001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5" t="s">
        <v>224</v>
      </c>
      <c r="AT276" s="225" t="s">
        <v>120</v>
      </c>
      <c r="AU276" s="225" t="s">
        <v>85</v>
      </c>
      <c r="AY276" s="16" t="s">
        <v>117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6" t="s">
        <v>83</v>
      </c>
      <c r="BK276" s="226">
        <f>ROUND(I276*H276,2)</f>
        <v>0</v>
      </c>
      <c r="BL276" s="16" t="s">
        <v>224</v>
      </c>
      <c r="BM276" s="225" t="s">
        <v>524</v>
      </c>
    </row>
    <row r="277" s="2" customFormat="1">
      <c r="A277" s="37"/>
      <c r="B277" s="38"/>
      <c r="C277" s="39"/>
      <c r="D277" s="227" t="s">
        <v>127</v>
      </c>
      <c r="E277" s="39"/>
      <c r="F277" s="228" t="s">
        <v>525</v>
      </c>
      <c r="G277" s="39"/>
      <c r="H277" s="39"/>
      <c r="I277" s="229"/>
      <c r="J277" s="39"/>
      <c r="K277" s="39"/>
      <c r="L277" s="43"/>
      <c r="M277" s="230"/>
      <c r="N277" s="231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127</v>
      </c>
      <c r="AU277" s="16" t="s">
        <v>85</v>
      </c>
    </row>
    <row r="278" s="13" customFormat="1">
      <c r="A278" s="13"/>
      <c r="B278" s="242"/>
      <c r="C278" s="243"/>
      <c r="D278" s="244" t="s">
        <v>350</v>
      </c>
      <c r="E278" s="253" t="s">
        <v>1</v>
      </c>
      <c r="F278" s="245" t="s">
        <v>493</v>
      </c>
      <c r="G278" s="243"/>
      <c r="H278" s="246">
        <v>14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2" t="s">
        <v>350</v>
      </c>
      <c r="AU278" s="252" t="s">
        <v>85</v>
      </c>
      <c r="AV278" s="13" t="s">
        <v>85</v>
      </c>
      <c r="AW278" s="13" t="s">
        <v>30</v>
      </c>
      <c r="AX278" s="13" t="s">
        <v>83</v>
      </c>
      <c r="AY278" s="252" t="s">
        <v>117</v>
      </c>
    </row>
    <row r="279" s="2" customFormat="1" ht="55.5" customHeight="1">
      <c r="A279" s="37"/>
      <c r="B279" s="38"/>
      <c r="C279" s="214" t="s">
        <v>526</v>
      </c>
      <c r="D279" s="214" t="s">
        <v>120</v>
      </c>
      <c r="E279" s="215" t="s">
        <v>527</v>
      </c>
      <c r="F279" s="216" t="s">
        <v>528</v>
      </c>
      <c r="G279" s="217" t="s">
        <v>388</v>
      </c>
      <c r="H279" s="218">
        <v>1.05</v>
      </c>
      <c r="I279" s="219"/>
      <c r="J279" s="220">
        <f>ROUND(I279*H279,2)</f>
        <v>0</v>
      </c>
      <c r="K279" s="216" t="s">
        <v>124</v>
      </c>
      <c r="L279" s="43"/>
      <c r="M279" s="221" t="s">
        <v>1</v>
      </c>
      <c r="N279" s="222" t="s">
        <v>40</v>
      </c>
      <c r="O279" s="90"/>
      <c r="P279" s="223">
        <f>O279*H279</f>
        <v>0</v>
      </c>
      <c r="Q279" s="223">
        <v>0</v>
      </c>
      <c r="R279" s="223">
        <f>Q279*H279</f>
        <v>0</v>
      </c>
      <c r="S279" s="223">
        <v>0.35199999999999998</v>
      </c>
      <c r="T279" s="224">
        <f>S279*H279</f>
        <v>0.36959999999999998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5" t="s">
        <v>224</v>
      </c>
      <c r="AT279" s="225" t="s">
        <v>120</v>
      </c>
      <c r="AU279" s="225" t="s">
        <v>85</v>
      </c>
      <c r="AY279" s="16" t="s">
        <v>117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6" t="s">
        <v>83</v>
      </c>
      <c r="BK279" s="226">
        <f>ROUND(I279*H279,2)</f>
        <v>0</v>
      </c>
      <c r="BL279" s="16" t="s">
        <v>224</v>
      </c>
      <c r="BM279" s="225" t="s">
        <v>529</v>
      </c>
    </row>
    <row r="280" s="2" customFormat="1">
      <c r="A280" s="37"/>
      <c r="B280" s="38"/>
      <c r="C280" s="39"/>
      <c r="D280" s="227" t="s">
        <v>127</v>
      </c>
      <c r="E280" s="39"/>
      <c r="F280" s="228" t="s">
        <v>530</v>
      </c>
      <c r="G280" s="39"/>
      <c r="H280" s="39"/>
      <c r="I280" s="229"/>
      <c r="J280" s="39"/>
      <c r="K280" s="39"/>
      <c r="L280" s="43"/>
      <c r="M280" s="230"/>
      <c r="N280" s="231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127</v>
      </c>
      <c r="AU280" s="16" t="s">
        <v>85</v>
      </c>
    </row>
    <row r="281" s="13" customFormat="1">
      <c r="A281" s="13"/>
      <c r="B281" s="242"/>
      <c r="C281" s="243"/>
      <c r="D281" s="244" t="s">
        <v>350</v>
      </c>
      <c r="E281" s="253" t="s">
        <v>1</v>
      </c>
      <c r="F281" s="245" t="s">
        <v>510</v>
      </c>
      <c r="G281" s="243"/>
      <c r="H281" s="246">
        <v>1.05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350</v>
      </c>
      <c r="AU281" s="252" t="s">
        <v>85</v>
      </c>
      <c r="AV281" s="13" t="s">
        <v>85</v>
      </c>
      <c r="AW281" s="13" t="s">
        <v>30</v>
      </c>
      <c r="AX281" s="13" t="s">
        <v>83</v>
      </c>
      <c r="AY281" s="252" t="s">
        <v>117</v>
      </c>
    </row>
    <row r="282" s="2" customFormat="1" ht="24.15" customHeight="1">
      <c r="A282" s="37"/>
      <c r="B282" s="38"/>
      <c r="C282" s="214" t="s">
        <v>531</v>
      </c>
      <c r="D282" s="214" t="s">
        <v>120</v>
      </c>
      <c r="E282" s="215" t="s">
        <v>532</v>
      </c>
      <c r="F282" s="216" t="s">
        <v>533</v>
      </c>
      <c r="G282" s="217" t="s">
        <v>302</v>
      </c>
      <c r="H282" s="218">
        <v>8</v>
      </c>
      <c r="I282" s="219"/>
      <c r="J282" s="220">
        <f>ROUND(I282*H282,2)</f>
        <v>0</v>
      </c>
      <c r="K282" s="216" t="s">
        <v>124</v>
      </c>
      <c r="L282" s="43"/>
      <c r="M282" s="221" t="s">
        <v>1</v>
      </c>
      <c r="N282" s="222" t="s">
        <v>40</v>
      </c>
      <c r="O282" s="90"/>
      <c r="P282" s="223">
        <f>O282*H282</f>
        <v>0</v>
      </c>
      <c r="Q282" s="223">
        <v>3.0000000000000001E-05</v>
      </c>
      <c r="R282" s="223">
        <f>Q282*H282</f>
        <v>0.00024000000000000001</v>
      </c>
      <c r="S282" s="223">
        <v>0</v>
      </c>
      <c r="T282" s="224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5" t="s">
        <v>224</v>
      </c>
      <c r="AT282" s="225" t="s">
        <v>120</v>
      </c>
      <c r="AU282" s="225" t="s">
        <v>85</v>
      </c>
      <c r="AY282" s="16" t="s">
        <v>117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6" t="s">
        <v>83</v>
      </c>
      <c r="BK282" s="226">
        <f>ROUND(I282*H282,2)</f>
        <v>0</v>
      </c>
      <c r="BL282" s="16" t="s">
        <v>224</v>
      </c>
      <c r="BM282" s="225" t="s">
        <v>534</v>
      </c>
    </row>
    <row r="283" s="2" customFormat="1">
      <c r="A283" s="37"/>
      <c r="B283" s="38"/>
      <c r="C283" s="39"/>
      <c r="D283" s="227" t="s">
        <v>127</v>
      </c>
      <c r="E283" s="39"/>
      <c r="F283" s="228" t="s">
        <v>535</v>
      </c>
      <c r="G283" s="39"/>
      <c r="H283" s="39"/>
      <c r="I283" s="229"/>
      <c r="J283" s="39"/>
      <c r="K283" s="39"/>
      <c r="L283" s="43"/>
      <c r="M283" s="230"/>
      <c r="N283" s="231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127</v>
      </c>
      <c r="AU283" s="16" t="s">
        <v>85</v>
      </c>
    </row>
    <row r="284" s="2" customFormat="1" ht="24.15" customHeight="1">
      <c r="A284" s="37"/>
      <c r="B284" s="38"/>
      <c r="C284" s="214" t="s">
        <v>536</v>
      </c>
      <c r="D284" s="214" t="s">
        <v>120</v>
      </c>
      <c r="E284" s="215" t="s">
        <v>537</v>
      </c>
      <c r="F284" s="216" t="s">
        <v>538</v>
      </c>
      <c r="G284" s="217" t="s">
        <v>302</v>
      </c>
      <c r="H284" s="218">
        <v>28</v>
      </c>
      <c r="I284" s="219"/>
      <c r="J284" s="220">
        <f>ROUND(I284*H284,2)</f>
        <v>0</v>
      </c>
      <c r="K284" s="216" t="s">
        <v>124</v>
      </c>
      <c r="L284" s="43"/>
      <c r="M284" s="221" t="s">
        <v>1</v>
      </c>
      <c r="N284" s="222" t="s">
        <v>40</v>
      </c>
      <c r="O284" s="90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5" t="s">
        <v>224</v>
      </c>
      <c r="AT284" s="225" t="s">
        <v>120</v>
      </c>
      <c r="AU284" s="225" t="s">
        <v>85</v>
      </c>
      <c r="AY284" s="16" t="s">
        <v>117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6" t="s">
        <v>83</v>
      </c>
      <c r="BK284" s="226">
        <f>ROUND(I284*H284,2)</f>
        <v>0</v>
      </c>
      <c r="BL284" s="16" t="s">
        <v>224</v>
      </c>
      <c r="BM284" s="225" t="s">
        <v>539</v>
      </c>
    </row>
    <row r="285" s="2" customFormat="1">
      <c r="A285" s="37"/>
      <c r="B285" s="38"/>
      <c r="C285" s="39"/>
      <c r="D285" s="227" t="s">
        <v>127</v>
      </c>
      <c r="E285" s="39"/>
      <c r="F285" s="228" t="s">
        <v>540</v>
      </c>
      <c r="G285" s="39"/>
      <c r="H285" s="39"/>
      <c r="I285" s="229"/>
      <c r="J285" s="39"/>
      <c r="K285" s="39"/>
      <c r="L285" s="43"/>
      <c r="M285" s="230"/>
      <c r="N285" s="231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127</v>
      </c>
      <c r="AU285" s="16" t="s">
        <v>85</v>
      </c>
    </row>
    <row r="286" s="2" customFormat="1" ht="24.15" customHeight="1">
      <c r="A286" s="37"/>
      <c r="B286" s="38"/>
      <c r="C286" s="214" t="s">
        <v>541</v>
      </c>
      <c r="D286" s="214" t="s">
        <v>120</v>
      </c>
      <c r="E286" s="215" t="s">
        <v>542</v>
      </c>
      <c r="F286" s="216" t="s">
        <v>543</v>
      </c>
      <c r="G286" s="217" t="s">
        <v>423</v>
      </c>
      <c r="H286" s="218">
        <v>3.0419999999999998</v>
      </c>
      <c r="I286" s="219"/>
      <c r="J286" s="220">
        <f>ROUND(I286*H286,2)</f>
        <v>0</v>
      </c>
      <c r="K286" s="216" t="s">
        <v>124</v>
      </c>
      <c r="L286" s="43"/>
      <c r="M286" s="221" t="s">
        <v>1</v>
      </c>
      <c r="N286" s="222" t="s">
        <v>40</v>
      </c>
      <c r="O286" s="90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5" t="s">
        <v>224</v>
      </c>
      <c r="AT286" s="225" t="s">
        <v>120</v>
      </c>
      <c r="AU286" s="225" t="s">
        <v>85</v>
      </c>
      <c r="AY286" s="16" t="s">
        <v>117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6" t="s">
        <v>83</v>
      </c>
      <c r="BK286" s="226">
        <f>ROUND(I286*H286,2)</f>
        <v>0</v>
      </c>
      <c r="BL286" s="16" t="s">
        <v>224</v>
      </c>
      <c r="BM286" s="225" t="s">
        <v>544</v>
      </c>
    </row>
    <row r="287" s="2" customFormat="1">
      <c r="A287" s="37"/>
      <c r="B287" s="38"/>
      <c r="C287" s="39"/>
      <c r="D287" s="227" t="s">
        <v>127</v>
      </c>
      <c r="E287" s="39"/>
      <c r="F287" s="228" t="s">
        <v>545</v>
      </c>
      <c r="G287" s="39"/>
      <c r="H287" s="39"/>
      <c r="I287" s="229"/>
      <c r="J287" s="39"/>
      <c r="K287" s="39"/>
      <c r="L287" s="43"/>
      <c r="M287" s="230"/>
      <c r="N287" s="231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127</v>
      </c>
      <c r="AU287" s="16" t="s">
        <v>85</v>
      </c>
    </row>
    <row r="288" s="2" customFormat="1" ht="24.15" customHeight="1">
      <c r="A288" s="37"/>
      <c r="B288" s="38"/>
      <c r="C288" s="214" t="s">
        <v>546</v>
      </c>
      <c r="D288" s="214" t="s">
        <v>120</v>
      </c>
      <c r="E288" s="215" t="s">
        <v>547</v>
      </c>
      <c r="F288" s="216" t="s">
        <v>548</v>
      </c>
      <c r="G288" s="217" t="s">
        <v>423</v>
      </c>
      <c r="H288" s="218">
        <v>3.0419999999999998</v>
      </c>
      <c r="I288" s="219"/>
      <c r="J288" s="220">
        <f>ROUND(I288*H288,2)</f>
        <v>0</v>
      </c>
      <c r="K288" s="216" t="s">
        <v>124</v>
      </c>
      <c r="L288" s="43"/>
      <c r="M288" s="221" t="s">
        <v>1</v>
      </c>
      <c r="N288" s="222" t="s">
        <v>40</v>
      </c>
      <c r="O288" s="90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5" t="s">
        <v>224</v>
      </c>
      <c r="AT288" s="225" t="s">
        <v>120</v>
      </c>
      <c r="AU288" s="225" t="s">
        <v>85</v>
      </c>
      <c r="AY288" s="16" t="s">
        <v>117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6" t="s">
        <v>83</v>
      </c>
      <c r="BK288" s="226">
        <f>ROUND(I288*H288,2)</f>
        <v>0</v>
      </c>
      <c r="BL288" s="16" t="s">
        <v>224</v>
      </c>
      <c r="BM288" s="225" t="s">
        <v>549</v>
      </c>
    </row>
    <row r="289" s="2" customFormat="1">
      <c r="A289" s="37"/>
      <c r="B289" s="38"/>
      <c r="C289" s="39"/>
      <c r="D289" s="227" t="s">
        <v>127</v>
      </c>
      <c r="E289" s="39"/>
      <c r="F289" s="228" t="s">
        <v>550</v>
      </c>
      <c r="G289" s="39"/>
      <c r="H289" s="39"/>
      <c r="I289" s="229"/>
      <c r="J289" s="39"/>
      <c r="K289" s="39"/>
      <c r="L289" s="43"/>
      <c r="M289" s="230"/>
      <c r="N289" s="231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127</v>
      </c>
      <c r="AU289" s="16" t="s">
        <v>85</v>
      </c>
    </row>
    <row r="290" s="2" customFormat="1" ht="37.8" customHeight="1">
      <c r="A290" s="37"/>
      <c r="B290" s="38"/>
      <c r="C290" s="214" t="s">
        <v>551</v>
      </c>
      <c r="D290" s="214" t="s">
        <v>120</v>
      </c>
      <c r="E290" s="215" t="s">
        <v>552</v>
      </c>
      <c r="F290" s="216" t="s">
        <v>553</v>
      </c>
      <c r="G290" s="217" t="s">
        <v>423</v>
      </c>
      <c r="H290" s="218">
        <v>30.420000000000002</v>
      </c>
      <c r="I290" s="219"/>
      <c r="J290" s="220">
        <f>ROUND(I290*H290,2)</f>
        <v>0</v>
      </c>
      <c r="K290" s="216" t="s">
        <v>124</v>
      </c>
      <c r="L290" s="43"/>
      <c r="M290" s="221" t="s">
        <v>1</v>
      </c>
      <c r="N290" s="222" t="s">
        <v>40</v>
      </c>
      <c r="O290" s="90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5" t="s">
        <v>224</v>
      </c>
      <c r="AT290" s="225" t="s">
        <v>120</v>
      </c>
      <c r="AU290" s="225" t="s">
        <v>85</v>
      </c>
      <c r="AY290" s="16" t="s">
        <v>117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6" t="s">
        <v>83</v>
      </c>
      <c r="BK290" s="226">
        <f>ROUND(I290*H290,2)</f>
        <v>0</v>
      </c>
      <c r="BL290" s="16" t="s">
        <v>224</v>
      </c>
      <c r="BM290" s="225" t="s">
        <v>554</v>
      </c>
    </row>
    <row r="291" s="2" customFormat="1">
      <c r="A291" s="37"/>
      <c r="B291" s="38"/>
      <c r="C291" s="39"/>
      <c r="D291" s="227" t="s">
        <v>127</v>
      </c>
      <c r="E291" s="39"/>
      <c r="F291" s="228" t="s">
        <v>555</v>
      </c>
      <c r="G291" s="39"/>
      <c r="H291" s="39"/>
      <c r="I291" s="229"/>
      <c r="J291" s="39"/>
      <c r="K291" s="39"/>
      <c r="L291" s="43"/>
      <c r="M291" s="230"/>
      <c r="N291" s="231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127</v>
      </c>
      <c r="AU291" s="16" t="s">
        <v>85</v>
      </c>
    </row>
    <row r="292" s="13" customFormat="1">
      <c r="A292" s="13"/>
      <c r="B292" s="242"/>
      <c r="C292" s="243"/>
      <c r="D292" s="244" t="s">
        <v>350</v>
      </c>
      <c r="E292" s="243"/>
      <c r="F292" s="245" t="s">
        <v>556</v>
      </c>
      <c r="G292" s="243"/>
      <c r="H292" s="246">
        <v>30.420000000000002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2" t="s">
        <v>350</v>
      </c>
      <c r="AU292" s="252" t="s">
        <v>85</v>
      </c>
      <c r="AV292" s="13" t="s">
        <v>85</v>
      </c>
      <c r="AW292" s="13" t="s">
        <v>4</v>
      </c>
      <c r="AX292" s="13" t="s">
        <v>83</v>
      </c>
      <c r="AY292" s="252" t="s">
        <v>117</v>
      </c>
    </row>
    <row r="293" s="2" customFormat="1" ht="44.25" customHeight="1">
      <c r="A293" s="37"/>
      <c r="B293" s="38"/>
      <c r="C293" s="214" t="s">
        <v>557</v>
      </c>
      <c r="D293" s="214" t="s">
        <v>120</v>
      </c>
      <c r="E293" s="215" t="s">
        <v>558</v>
      </c>
      <c r="F293" s="216" t="s">
        <v>559</v>
      </c>
      <c r="G293" s="217" t="s">
        <v>423</v>
      </c>
      <c r="H293" s="218">
        <v>3.0419999999999998</v>
      </c>
      <c r="I293" s="219"/>
      <c r="J293" s="220">
        <f>ROUND(I293*H293,2)</f>
        <v>0</v>
      </c>
      <c r="K293" s="216" t="s">
        <v>124</v>
      </c>
      <c r="L293" s="43"/>
      <c r="M293" s="221" t="s">
        <v>1</v>
      </c>
      <c r="N293" s="222" t="s">
        <v>40</v>
      </c>
      <c r="O293" s="90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5" t="s">
        <v>224</v>
      </c>
      <c r="AT293" s="225" t="s">
        <v>120</v>
      </c>
      <c r="AU293" s="225" t="s">
        <v>85</v>
      </c>
      <c r="AY293" s="16" t="s">
        <v>117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6" t="s">
        <v>83</v>
      </c>
      <c r="BK293" s="226">
        <f>ROUND(I293*H293,2)</f>
        <v>0</v>
      </c>
      <c r="BL293" s="16" t="s">
        <v>224</v>
      </c>
      <c r="BM293" s="225" t="s">
        <v>560</v>
      </c>
    </row>
    <row r="294" s="2" customFormat="1">
      <c r="A294" s="37"/>
      <c r="B294" s="38"/>
      <c r="C294" s="39"/>
      <c r="D294" s="227" t="s">
        <v>127</v>
      </c>
      <c r="E294" s="39"/>
      <c r="F294" s="228" t="s">
        <v>561</v>
      </c>
      <c r="G294" s="39"/>
      <c r="H294" s="39"/>
      <c r="I294" s="229"/>
      <c r="J294" s="39"/>
      <c r="K294" s="39"/>
      <c r="L294" s="43"/>
      <c r="M294" s="230"/>
      <c r="N294" s="231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127</v>
      </c>
      <c r="AU294" s="16" t="s">
        <v>85</v>
      </c>
    </row>
    <row r="295" s="2" customFormat="1" ht="49.92" customHeight="1">
      <c r="A295" s="37"/>
      <c r="B295" s="38"/>
      <c r="C295" s="39"/>
      <c r="D295" s="39"/>
      <c r="E295" s="202" t="s">
        <v>562</v>
      </c>
      <c r="F295" s="202" t="s">
        <v>563</v>
      </c>
      <c r="G295" s="39"/>
      <c r="H295" s="39"/>
      <c r="I295" s="39"/>
      <c r="J295" s="187">
        <f>BK295</f>
        <v>0</v>
      </c>
      <c r="K295" s="39"/>
      <c r="L295" s="43"/>
      <c r="M295" s="230"/>
      <c r="N295" s="231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74</v>
      </c>
      <c r="AU295" s="16" t="s">
        <v>75</v>
      </c>
      <c r="AY295" s="16" t="s">
        <v>564</v>
      </c>
      <c r="BK295" s="226">
        <f>SUM(BK296:BK301)</f>
        <v>0</v>
      </c>
    </row>
    <row r="296" s="2" customFormat="1" ht="16.32" customHeight="1">
      <c r="A296" s="37"/>
      <c r="B296" s="38"/>
      <c r="C296" s="265" t="s">
        <v>1</v>
      </c>
      <c r="D296" s="265" t="s">
        <v>120</v>
      </c>
      <c r="E296" s="266" t="s">
        <v>1</v>
      </c>
      <c r="F296" s="267" t="s">
        <v>1</v>
      </c>
      <c r="G296" s="268" t="s">
        <v>1</v>
      </c>
      <c r="H296" s="269"/>
      <c r="I296" s="270"/>
      <c r="J296" s="271">
        <f>BK296</f>
        <v>0</v>
      </c>
      <c r="K296" s="272"/>
      <c r="L296" s="43"/>
      <c r="M296" s="273" t="s">
        <v>1</v>
      </c>
      <c r="N296" s="274" t="s">
        <v>40</v>
      </c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564</v>
      </c>
      <c r="AU296" s="16" t="s">
        <v>83</v>
      </c>
      <c r="AY296" s="16" t="s">
        <v>564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6" t="s">
        <v>83</v>
      </c>
      <c r="BK296" s="226">
        <f>I296*H296</f>
        <v>0</v>
      </c>
    </row>
    <row r="297" s="2" customFormat="1" ht="16.32" customHeight="1">
      <c r="A297" s="37"/>
      <c r="B297" s="38"/>
      <c r="C297" s="265" t="s">
        <v>1</v>
      </c>
      <c r="D297" s="265" t="s">
        <v>120</v>
      </c>
      <c r="E297" s="266" t="s">
        <v>1</v>
      </c>
      <c r="F297" s="267" t="s">
        <v>1</v>
      </c>
      <c r="G297" s="268" t="s">
        <v>1</v>
      </c>
      <c r="H297" s="269"/>
      <c r="I297" s="270"/>
      <c r="J297" s="271">
        <f>BK297</f>
        <v>0</v>
      </c>
      <c r="K297" s="272"/>
      <c r="L297" s="43"/>
      <c r="M297" s="273" t="s">
        <v>1</v>
      </c>
      <c r="N297" s="274" t="s">
        <v>40</v>
      </c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564</v>
      </c>
      <c r="AU297" s="16" t="s">
        <v>83</v>
      </c>
      <c r="AY297" s="16" t="s">
        <v>564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6" t="s">
        <v>83</v>
      </c>
      <c r="BK297" s="226">
        <f>I297*H297</f>
        <v>0</v>
      </c>
    </row>
    <row r="298" s="2" customFormat="1" ht="16.32" customHeight="1">
      <c r="A298" s="37"/>
      <c r="B298" s="38"/>
      <c r="C298" s="265" t="s">
        <v>1</v>
      </c>
      <c r="D298" s="265" t="s">
        <v>120</v>
      </c>
      <c r="E298" s="266" t="s">
        <v>1</v>
      </c>
      <c r="F298" s="267" t="s">
        <v>1</v>
      </c>
      <c r="G298" s="268" t="s">
        <v>1</v>
      </c>
      <c r="H298" s="269"/>
      <c r="I298" s="270"/>
      <c r="J298" s="271">
        <f>BK298</f>
        <v>0</v>
      </c>
      <c r="K298" s="272"/>
      <c r="L298" s="43"/>
      <c r="M298" s="273" t="s">
        <v>1</v>
      </c>
      <c r="N298" s="274" t="s">
        <v>40</v>
      </c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564</v>
      </c>
      <c r="AU298" s="16" t="s">
        <v>83</v>
      </c>
      <c r="AY298" s="16" t="s">
        <v>564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6" t="s">
        <v>83</v>
      </c>
      <c r="BK298" s="226">
        <f>I298*H298</f>
        <v>0</v>
      </c>
    </row>
    <row r="299" s="2" customFormat="1" ht="16.32" customHeight="1">
      <c r="A299" s="37"/>
      <c r="B299" s="38"/>
      <c r="C299" s="265" t="s">
        <v>1</v>
      </c>
      <c r="D299" s="265" t="s">
        <v>120</v>
      </c>
      <c r="E299" s="266" t="s">
        <v>1</v>
      </c>
      <c r="F299" s="267" t="s">
        <v>1</v>
      </c>
      <c r="G299" s="268" t="s">
        <v>1</v>
      </c>
      <c r="H299" s="269"/>
      <c r="I299" s="270"/>
      <c r="J299" s="271">
        <f>BK299</f>
        <v>0</v>
      </c>
      <c r="K299" s="272"/>
      <c r="L299" s="43"/>
      <c r="M299" s="273" t="s">
        <v>1</v>
      </c>
      <c r="N299" s="274" t="s">
        <v>40</v>
      </c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564</v>
      </c>
      <c r="AU299" s="16" t="s">
        <v>83</v>
      </c>
      <c r="AY299" s="16" t="s">
        <v>564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6" t="s">
        <v>83</v>
      </c>
      <c r="BK299" s="226">
        <f>I299*H299</f>
        <v>0</v>
      </c>
    </row>
    <row r="300" s="2" customFormat="1" ht="16.32" customHeight="1">
      <c r="A300" s="37"/>
      <c r="B300" s="38"/>
      <c r="C300" s="265" t="s">
        <v>1</v>
      </c>
      <c r="D300" s="265" t="s">
        <v>120</v>
      </c>
      <c r="E300" s="266" t="s">
        <v>1</v>
      </c>
      <c r="F300" s="267" t="s">
        <v>1</v>
      </c>
      <c r="G300" s="268" t="s">
        <v>1</v>
      </c>
      <c r="H300" s="269"/>
      <c r="I300" s="270"/>
      <c r="J300" s="271">
        <f>BK300</f>
        <v>0</v>
      </c>
      <c r="K300" s="272"/>
      <c r="L300" s="43"/>
      <c r="M300" s="273" t="s">
        <v>1</v>
      </c>
      <c r="N300" s="274" t="s">
        <v>40</v>
      </c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564</v>
      </c>
      <c r="AU300" s="16" t="s">
        <v>83</v>
      </c>
      <c r="AY300" s="16" t="s">
        <v>564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6" t="s">
        <v>83</v>
      </c>
      <c r="BK300" s="226">
        <f>I300*H300</f>
        <v>0</v>
      </c>
    </row>
    <row r="301" s="2" customFormat="1" ht="16.32" customHeight="1">
      <c r="A301" s="37"/>
      <c r="B301" s="38"/>
      <c r="C301" s="265" t="s">
        <v>1</v>
      </c>
      <c r="D301" s="265" t="s">
        <v>120</v>
      </c>
      <c r="E301" s="266" t="s">
        <v>1</v>
      </c>
      <c r="F301" s="267" t="s">
        <v>1</v>
      </c>
      <c r="G301" s="268" t="s">
        <v>1</v>
      </c>
      <c r="H301" s="269"/>
      <c r="I301" s="270"/>
      <c r="J301" s="271">
        <f>BK301</f>
        <v>0</v>
      </c>
      <c r="K301" s="272"/>
      <c r="L301" s="43"/>
      <c r="M301" s="273" t="s">
        <v>1</v>
      </c>
      <c r="N301" s="274" t="s">
        <v>40</v>
      </c>
      <c r="O301" s="275"/>
      <c r="P301" s="275"/>
      <c r="Q301" s="275"/>
      <c r="R301" s="275"/>
      <c r="S301" s="275"/>
      <c r="T301" s="276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564</v>
      </c>
      <c r="AU301" s="16" t="s">
        <v>83</v>
      </c>
      <c r="AY301" s="16" t="s">
        <v>564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6" t="s">
        <v>83</v>
      </c>
      <c r="BK301" s="226">
        <f>I301*H301</f>
        <v>0</v>
      </c>
    </row>
    <row r="302" s="2" customFormat="1" ht="6.96" customHeight="1">
      <c r="A302" s="37"/>
      <c r="B302" s="65"/>
      <c r="C302" s="66"/>
      <c r="D302" s="66"/>
      <c r="E302" s="66"/>
      <c r="F302" s="66"/>
      <c r="G302" s="66"/>
      <c r="H302" s="66"/>
      <c r="I302" s="66"/>
      <c r="J302" s="66"/>
      <c r="K302" s="66"/>
      <c r="L302" s="43"/>
      <c r="M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</row>
  </sheetData>
  <sheetProtection sheet="1" autoFilter="0" formatColumns="0" formatRows="0" objects="1" scenarios="1" spinCount="100000" saltValue="9kSfKVloVPgTTrHoVROepM+AcuPwcH/H1OL3+UxPlUObOzNObhBn/qXHo0Spkna7yMDRpNBnzko39hoXHZ7YSw==" hashValue="yfFlM13IVWXEevXTUiXFtbelLxIxnNe08iaQSUiLQWaIUKrwqMBrnrctLddYMUGHojSGOnubyhbRCSEd0rltSw==" algorithmName="SHA-512" password="CC35"/>
  <autoFilter ref="C123:K30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dataValidations count="2">
    <dataValidation type="list" allowBlank="1" showInputMessage="1" showErrorMessage="1" error="Povoleny jsou hodnoty K, M." sqref="D296:D302">
      <formula1>"K, M"</formula1>
    </dataValidation>
    <dataValidation type="list" allowBlank="1" showInputMessage="1" showErrorMessage="1" error="Povoleny jsou hodnoty základní, snížená, zákl. přenesená, sníž. přenesená, nulová." sqref="N296:N302">
      <formula1>"základní, snížená, zákl. přenesená, sníž. přenesená, nulová"</formula1>
    </dataValidation>
  </dataValidations>
  <hyperlinks>
    <hyperlink ref="F128" r:id="rId1" display="https://podminky.urs.cz/item/CS_URS_2024_01/741210001"/>
    <hyperlink ref="F131" r:id="rId2" display="https://podminky.urs.cz/item/CS_URS_2024_01/741210002"/>
    <hyperlink ref="F139" r:id="rId3" display="https://podminky.urs.cz/item/CS_URS_2024_01/741810003"/>
    <hyperlink ref="F141" r:id="rId4" display="https://podminky.urs.cz/item/CS_URS_2024_01/741810011"/>
    <hyperlink ref="F143" r:id="rId5" display="https://podminky.urs.cz/item/CS_URS_2024_01/741820011"/>
    <hyperlink ref="F158" r:id="rId6" display="https://podminky.urs.cz/item/CS_URS_2024_01/210100001"/>
    <hyperlink ref="F160" r:id="rId7" display="https://podminky.urs.cz/item/CS_URS_2024_01/210100002"/>
    <hyperlink ref="F162" r:id="rId8" display="https://podminky.urs.cz/item/CS_URS_2024_01/210100003"/>
    <hyperlink ref="F164" r:id="rId9" display="https://podminky.urs.cz/item/CS_URS_2024_01/210120022"/>
    <hyperlink ref="F168" r:id="rId10" display="https://podminky.urs.cz/item/CS_URS_2024_01/210191519"/>
    <hyperlink ref="F170" r:id="rId11" display="https://podminky.urs.cz/item/CS_URS_2024_01/210191531"/>
    <hyperlink ref="F173" r:id="rId12" display="https://podminky.urs.cz/item/CS_URS_2024_01/210204012"/>
    <hyperlink ref="F178" r:id="rId13" display="https://podminky.urs.cz/item/CS_URS_2024_01/210204105"/>
    <hyperlink ref="F181" r:id="rId14" display="https://podminky.urs.cz/item/CS_URS_2024_01/210204109"/>
    <hyperlink ref="F184" r:id="rId15" display="https://podminky.urs.cz/item/CS_URS_2024_01/210220002"/>
    <hyperlink ref="F187" r:id="rId16" display="https://podminky.urs.cz/item/CS_URS_2024_01/210220020"/>
    <hyperlink ref="F191" r:id="rId17" display="https://podminky.urs.cz/item/CS_URS_2024_01/210220302"/>
    <hyperlink ref="F194" r:id="rId18" display="https://podminky.urs.cz/item/CS_URS_2024_01/210220304"/>
    <hyperlink ref="F197" r:id="rId19" display="https://podminky.urs.cz/item/CS_URS_2024_01/210812011"/>
    <hyperlink ref="F201" r:id="rId20" display="https://podminky.urs.cz/item/CS_URS_2024_01/210812035"/>
    <hyperlink ref="F205" r:id="rId21" display="https://podminky.urs.cz/item/CS_URS_2024_01/210812063"/>
    <hyperlink ref="F210" r:id="rId22" display="https://podminky.urs.cz/item/CS_URS_2024_01/460010023"/>
    <hyperlink ref="F212" r:id="rId23" display="https://podminky.urs.cz/item/CS_URS_2024_01/460010025"/>
    <hyperlink ref="F214" r:id="rId24" display="https://podminky.urs.cz/item/CS_URS_2024_01/460030011"/>
    <hyperlink ref="F217" r:id="rId25" display="https://podminky.urs.cz/item/CS_URS_2024_01/460141112"/>
    <hyperlink ref="F220" r:id="rId26" display="https://podminky.urs.cz/item/CS_URS_2024_01/460171172"/>
    <hyperlink ref="F222" r:id="rId27" display="https://podminky.urs.cz/item/CS_URS_2024_01/460171322"/>
    <hyperlink ref="F224" r:id="rId28" display="https://podminky.urs.cz/item/CS_URS_2024_01/460341113"/>
    <hyperlink ref="F226" r:id="rId29" display="https://podminky.urs.cz/item/CS_URS_2024_01/460341121"/>
    <hyperlink ref="F229" r:id="rId30" display="https://podminky.urs.cz/item/CS_URS_2024_01/460361111"/>
    <hyperlink ref="F231" r:id="rId31" display="https://podminky.urs.cz/item/CS_URS_2024_01/460451172"/>
    <hyperlink ref="F233" r:id="rId32" display="https://podminky.urs.cz/item/CS_URS_2024_01/460451322"/>
    <hyperlink ref="F235" r:id="rId33" display="https://podminky.urs.cz/item/CS_URS_2024_01/460581121"/>
    <hyperlink ref="F238" r:id="rId34" display="https://podminky.urs.cz/item/CS_URS_2024_01/460641113"/>
    <hyperlink ref="F243" r:id="rId35" display="https://podminky.urs.cz/item/CS_URS_2024_01/460661111"/>
    <hyperlink ref="F245" r:id="rId36" display="https://podminky.urs.cz/item/CS_URS_2024_01/460671113"/>
    <hyperlink ref="F247" r:id="rId37" display="https://podminky.urs.cz/item/CS_URS_2024_01/460791114"/>
    <hyperlink ref="F251" r:id="rId38" display="https://podminky.urs.cz/item/CS_URS_2024_01/460791212"/>
    <hyperlink ref="F255" r:id="rId39" display="https://podminky.urs.cz/item/CS_URS_2024_01/460791213"/>
    <hyperlink ref="F259" r:id="rId40" display="https://podminky.urs.cz/item/CS_URS_2024_01/460871142"/>
    <hyperlink ref="F262" r:id="rId41" display="https://podminky.urs.cz/item/CS_URS_2024_01/460881112"/>
    <hyperlink ref="F265" r:id="rId42" display="https://podminky.urs.cz/item/CS_URS_2024_01/460881212"/>
    <hyperlink ref="F268" r:id="rId43" display="https://podminky.urs.cz/item/CS_URS_2024_01/460911122"/>
    <hyperlink ref="F271" r:id="rId44" display="https://podminky.urs.cz/item/CS_URS_2024_01/460921222"/>
    <hyperlink ref="F274" r:id="rId45" display="https://podminky.urs.cz/item/CS_URS_2024_01/468011131"/>
    <hyperlink ref="F277" r:id="rId46" display="https://podminky.urs.cz/item/CS_URS_2024_01/468011141"/>
    <hyperlink ref="F280" r:id="rId47" display="https://podminky.urs.cz/item/CS_URS_2024_01/468022221"/>
    <hyperlink ref="F283" r:id="rId48" display="https://podminky.urs.cz/item/CS_URS_2024_01/468041112"/>
    <hyperlink ref="F285" r:id="rId49" display="https://podminky.urs.cz/item/CS_URS_2024_01/468041121"/>
    <hyperlink ref="F287" r:id="rId50" display="https://podminky.urs.cz/item/CS_URS_2024_01/469971111"/>
    <hyperlink ref="F289" r:id="rId51" display="https://podminky.urs.cz/item/CS_URS_2024_01/469972111"/>
    <hyperlink ref="F291" r:id="rId52" display="https://podminky.urs.cz/item/CS_URS_2024_01/469972121"/>
    <hyperlink ref="F294" r:id="rId53" display="https://podminky.urs.cz/item/CS_URS_2024_01/46997311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DESKTOP-36J1EHS\PC</dc:creator>
  <cp:lastModifiedBy>DESKTOP-36J1EHS\PC</cp:lastModifiedBy>
  <dcterms:created xsi:type="dcterms:W3CDTF">2024-03-05T12:15:04Z</dcterms:created>
  <dcterms:modified xsi:type="dcterms:W3CDTF">2024-03-05T12:15:07Z</dcterms:modified>
</cp:coreProperties>
</file>